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lansstyrelsen.se\gem\Vattenmyndigheten\ÅP\6. Aktiviteter\Återrapportering för 22-23\Kommunerna\"/>
    </mc:Choice>
  </mc:AlternateContent>
  <xr:revisionPtr revIDLastSave="0" documentId="13_ncr:1_{F14F2EBA-8016-4207-A1B0-D069267F71A3}" xr6:coauthVersionLast="47" xr6:coauthVersionMax="47" xr10:uidLastSave="{00000000-0000-0000-0000-000000000000}"/>
  <bookViews>
    <workbookView xWindow="-120" yWindow="-120" windowWidth="29040" windowHeight="15720" xr2:uid="{00000000-000D-0000-FFFF-FFFF00000000}"/>
  </bookViews>
  <sheets>
    <sheet name="svar" sheetId="1" r:id="rId1"/>
    <sheet name="måluppfyllelse" sheetId="2" r:id="rId2"/>
  </sheets>
  <definedNames>
    <definedName name="_xlnm._FilterDatabase" localSheetId="1" hidden="1">måluppfyllelse!$A$14:$O$265</definedName>
    <definedName name="_xlnm._FilterDatabase" localSheetId="0" hidden="1">svar!$A$1:$AW$251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9" i="2" l="1"/>
  <c r="Y18" i="2"/>
  <c r="Y12" i="2"/>
  <c r="Y11" i="2"/>
  <c r="Y10" i="2"/>
  <c r="Y9" i="2"/>
  <c r="X19" i="2"/>
  <c r="X18" i="2"/>
  <c r="X12" i="2"/>
  <c r="X11" i="2"/>
  <c r="W19" i="2"/>
  <c r="W18" i="2"/>
  <c r="W12" i="2"/>
  <c r="W11" i="2"/>
  <c r="W10" i="2"/>
  <c r="W9" i="2"/>
  <c r="J9" i="2"/>
  <c r="I9" i="2"/>
  <c r="X10" i="2" s="1"/>
  <c r="H9" i="2"/>
  <c r="G9" i="2"/>
  <c r="V19" i="2" s="1"/>
  <c r="J8" i="2"/>
  <c r="Y13" i="2" s="1"/>
  <c r="H8" i="2"/>
  <c r="W20" i="2" s="1"/>
  <c r="G8" i="2"/>
  <c r="I8" i="2"/>
  <c r="X20" i="2" s="1"/>
  <c r="S20" i="2"/>
  <c r="T20" i="2"/>
  <c r="U20" i="2"/>
  <c r="Z20" i="2"/>
  <c r="AA20" i="2"/>
  <c r="AB20" i="2"/>
  <c r="R20" i="2"/>
  <c r="S18" i="2"/>
  <c r="T18" i="2"/>
  <c r="U18" i="2"/>
  <c r="Z18" i="2"/>
  <c r="AA18" i="2"/>
  <c r="AB18" i="2"/>
  <c r="R18" i="2"/>
  <c r="S19" i="2"/>
  <c r="T19" i="2"/>
  <c r="U19" i="2"/>
  <c r="Z19" i="2"/>
  <c r="AA19" i="2"/>
  <c r="AB19" i="2"/>
  <c r="R19" i="2"/>
  <c r="D8" i="2"/>
  <c r="S13" i="2" s="1"/>
  <c r="E8" i="2"/>
  <c r="T13" i="2" s="1"/>
  <c r="F8" i="2"/>
  <c r="U13" i="2" s="1"/>
  <c r="K8" i="2"/>
  <c r="Z13" i="2" s="1"/>
  <c r="L8" i="2"/>
  <c r="AA13" i="2" s="1"/>
  <c r="M8" i="2"/>
  <c r="AB13" i="2" s="1"/>
  <c r="C8" i="2"/>
  <c r="R13" i="2" s="1"/>
  <c r="D7" i="2"/>
  <c r="S12" i="2" s="1"/>
  <c r="E7" i="2"/>
  <c r="T12" i="2" s="1"/>
  <c r="F7" i="2"/>
  <c r="U12" i="2" s="1"/>
  <c r="G7" i="2"/>
  <c r="H7" i="2"/>
  <c r="I7" i="2"/>
  <c r="J7" i="2"/>
  <c r="K7" i="2"/>
  <c r="Z12" i="2" s="1"/>
  <c r="L7" i="2"/>
  <c r="AA12" i="2" s="1"/>
  <c r="M7" i="2"/>
  <c r="AB12" i="2" s="1"/>
  <c r="C7" i="2"/>
  <c r="R12" i="2" s="1"/>
  <c r="D6" i="2"/>
  <c r="S11" i="2" s="1"/>
  <c r="E6" i="2"/>
  <c r="T11" i="2" s="1"/>
  <c r="F6" i="2"/>
  <c r="U11" i="2" s="1"/>
  <c r="G6" i="2"/>
  <c r="H6" i="2"/>
  <c r="I6" i="2"/>
  <c r="J6" i="2"/>
  <c r="K6" i="2"/>
  <c r="Z11" i="2" s="1"/>
  <c r="L6" i="2"/>
  <c r="AA11" i="2" s="1"/>
  <c r="M6" i="2"/>
  <c r="AB11" i="2" s="1"/>
  <c r="C6" i="2"/>
  <c r="R11" i="2" s="1"/>
  <c r="D5" i="2"/>
  <c r="S10" i="2" s="1"/>
  <c r="E5" i="2"/>
  <c r="T10" i="2" s="1"/>
  <c r="F5" i="2"/>
  <c r="U10" i="2" s="1"/>
  <c r="G5" i="2"/>
  <c r="H5" i="2"/>
  <c r="I5" i="2"/>
  <c r="J5" i="2"/>
  <c r="K5" i="2"/>
  <c r="Z10" i="2" s="1"/>
  <c r="L5" i="2"/>
  <c r="AA10" i="2" s="1"/>
  <c r="M5" i="2"/>
  <c r="AB10" i="2" s="1"/>
  <c r="C5" i="2"/>
  <c r="R10" i="2" s="1"/>
  <c r="D4" i="2"/>
  <c r="S9" i="2" s="1"/>
  <c r="E4" i="2"/>
  <c r="T9" i="2" s="1"/>
  <c r="F4" i="2"/>
  <c r="U9" i="2" s="1"/>
  <c r="G4" i="2"/>
  <c r="H4" i="2"/>
  <c r="I4" i="2"/>
  <c r="J4" i="2"/>
  <c r="K4" i="2"/>
  <c r="Z9" i="2" s="1"/>
  <c r="L4" i="2"/>
  <c r="AA9" i="2" s="1"/>
  <c r="M4" i="2"/>
  <c r="AB9" i="2" s="1"/>
  <c r="C4" i="2"/>
  <c r="R9" i="2" s="1"/>
  <c r="C83" i="2"/>
  <c r="C17" i="2"/>
  <c r="C18" i="2"/>
  <c r="C16" i="2"/>
  <c r="C20" i="2"/>
  <c r="C56" i="2"/>
  <c r="C22" i="2"/>
  <c r="C66" i="2"/>
  <c r="C27" i="2"/>
  <c r="C23" i="2"/>
  <c r="C55" i="2"/>
  <c r="C19" i="2"/>
  <c r="C30" i="2"/>
  <c r="C41" i="2"/>
  <c r="C24" i="2"/>
  <c r="C45" i="2"/>
  <c r="C35" i="2"/>
  <c r="C49" i="2"/>
  <c r="C25" i="2"/>
  <c r="C54" i="2"/>
  <c r="C29" i="2"/>
  <c r="C67" i="2"/>
  <c r="C65" i="2"/>
  <c r="C58" i="2"/>
  <c r="C36" i="2"/>
  <c r="C134" i="2"/>
  <c r="C26" i="2"/>
  <c r="C21" i="2"/>
  <c r="C37" i="2"/>
  <c r="C33" i="2"/>
  <c r="C61" i="2"/>
  <c r="C31" i="2"/>
  <c r="C118" i="2"/>
  <c r="C63" i="2"/>
  <c r="C50" i="2"/>
  <c r="C106" i="2"/>
  <c r="C39" i="2"/>
  <c r="C143" i="2"/>
  <c r="C98" i="2"/>
  <c r="C84" i="2"/>
  <c r="C86" i="2"/>
  <c r="C51" i="2"/>
  <c r="C87" i="2"/>
  <c r="C68" i="2"/>
  <c r="C28" i="2"/>
  <c r="C99" i="2"/>
  <c r="C75" i="2"/>
  <c r="C72" i="2"/>
  <c r="C102" i="2"/>
  <c r="C73" i="2"/>
  <c r="C76" i="2"/>
  <c r="C95" i="2"/>
  <c r="C52" i="2"/>
  <c r="C69" i="2"/>
  <c r="C97" i="2"/>
  <c r="C53" i="2"/>
  <c r="C42" i="2"/>
  <c r="C32" i="2"/>
  <c r="C43" i="2"/>
  <c r="C74" i="2"/>
  <c r="C40" i="2"/>
  <c r="C130" i="2"/>
  <c r="C47" i="2"/>
  <c r="C100" i="2"/>
  <c r="C144" i="2"/>
  <c r="C64" i="2"/>
  <c r="C44" i="2"/>
  <c r="C77" i="2"/>
  <c r="C62" i="2"/>
  <c r="C120" i="2"/>
  <c r="C145" i="2"/>
  <c r="C122" i="2"/>
  <c r="C78" i="2"/>
  <c r="C103" i="2"/>
  <c r="C38" i="2"/>
  <c r="C48" i="2"/>
  <c r="C112" i="2"/>
  <c r="C113" i="2"/>
  <c r="C88" i="2"/>
  <c r="C105" i="2"/>
  <c r="C147" i="2"/>
  <c r="C123" i="2"/>
  <c r="C71" i="2"/>
  <c r="C89" i="2"/>
  <c r="C57" i="2"/>
  <c r="C59" i="2"/>
  <c r="C133" i="2"/>
  <c r="C96" i="2"/>
  <c r="C151" i="2"/>
  <c r="C81" i="2"/>
  <c r="C119" i="2"/>
  <c r="C154" i="2"/>
  <c r="C79" i="2"/>
  <c r="C104" i="2"/>
  <c r="C92" i="2"/>
  <c r="C90" i="2"/>
  <c r="C114" i="2"/>
  <c r="C80" i="2"/>
  <c r="C164" i="2"/>
  <c r="C116" i="2"/>
  <c r="C107" i="2"/>
  <c r="C85" i="2"/>
  <c r="C108" i="2"/>
  <c r="C110" i="2"/>
  <c r="C190" i="2"/>
  <c r="C141" i="2"/>
  <c r="C184" i="2"/>
  <c r="C157" i="2"/>
  <c r="C121" i="2"/>
  <c r="C82" i="2"/>
  <c r="C146" i="2"/>
  <c r="C176" i="2"/>
  <c r="C46" i="2"/>
  <c r="C159" i="2"/>
  <c r="C135" i="2"/>
  <c r="C160" i="2"/>
  <c r="C168" i="2"/>
  <c r="C124" i="2"/>
  <c r="C129" i="2"/>
  <c r="C148" i="2"/>
  <c r="C111" i="2"/>
  <c r="C132" i="2"/>
  <c r="C158" i="2"/>
  <c r="C131" i="2"/>
  <c r="C94" i="2"/>
  <c r="C182" i="2"/>
  <c r="C91" i="2"/>
  <c r="C149" i="2"/>
  <c r="C173" i="2"/>
  <c r="C93" i="2"/>
  <c r="C185" i="2"/>
  <c r="C161" i="2"/>
  <c r="C177" i="2"/>
  <c r="C136" i="2"/>
  <c r="C137" i="2"/>
  <c r="C125" i="2"/>
  <c r="C204" i="2"/>
  <c r="C34" i="2"/>
  <c r="C180" i="2"/>
  <c r="C162" i="2"/>
  <c r="C191" i="2"/>
  <c r="C205" i="2"/>
  <c r="C115" i="2"/>
  <c r="C150" i="2"/>
  <c r="C142" i="2"/>
  <c r="C186" i="2"/>
  <c r="C126" i="2"/>
  <c r="C127" i="2"/>
  <c r="C194" i="2"/>
  <c r="C179" i="2"/>
  <c r="C221" i="2"/>
  <c r="C163" i="2"/>
  <c r="C169" i="2"/>
  <c r="C222" i="2"/>
  <c r="C208" i="2"/>
  <c r="C155" i="2"/>
  <c r="C181" i="2"/>
  <c r="C193" i="2"/>
  <c r="C153" i="2"/>
  <c r="C187" i="2"/>
  <c r="C60" i="2"/>
  <c r="C202" i="2"/>
  <c r="C192" i="2"/>
  <c r="C223" i="2"/>
  <c r="C219" i="2"/>
  <c r="C167" i="2"/>
  <c r="C178" i="2"/>
  <c r="C214" i="2"/>
  <c r="C217" i="2"/>
  <c r="C236" i="2"/>
  <c r="C170" i="2"/>
  <c r="C203" i="2"/>
  <c r="C183" i="2"/>
  <c r="C198" i="2"/>
  <c r="C211" i="2"/>
  <c r="C207" i="2"/>
  <c r="C216" i="2"/>
  <c r="C175" i="2"/>
  <c r="C209" i="2"/>
  <c r="C226" i="2"/>
  <c r="C213" i="2"/>
  <c r="C233" i="2"/>
  <c r="C109" i="2"/>
  <c r="C228" i="2"/>
  <c r="C174" i="2"/>
  <c r="C70" i="2"/>
  <c r="C128" i="2"/>
  <c r="C197" i="2"/>
  <c r="C212" i="2"/>
  <c r="C210" i="2"/>
  <c r="C200" i="2"/>
  <c r="C199" i="2"/>
  <c r="C234" i="2"/>
  <c r="C117" i="2"/>
  <c r="C101" i="2"/>
  <c r="C138" i="2"/>
  <c r="C156" i="2"/>
  <c r="C218" i="2"/>
  <c r="C229" i="2"/>
  <c r="C152" i="2"/>
  <c r="C139" i="2"/>
  <c r="C140" i="2"/>
  <c r="C227" i="2"/>
  <c r="C245" i="2"/>
  <c r="C242" i="2"/>
  <c r="C249" i="2"/>
  <c r="C172" i="2"/>
  <c r="C240" i="2"/>
  <c r="C224" i="2"/>
  <c r="C171" i="2"/>
  <c r="C255" i="2"/>
  <c r="C235" i="2"/>
  <c r="C237" i="2"/>
  <c r="C188" i="2"/>
  <c r="C165" i="2"/>
  <c r="C253" i="2"/>
  <c r="C246" i="2"/>
  <c r="C247" i="2"/>
  <c r="C166" i="2"/>
  <c r="C244" i="2"/>
  <c r="C195" i="2"/>
  <c r="C259" i="2"/>
  <c r="C206" i="2"/>
  <c r="C220" i="2"/>
  <c r="C196" i="2"/>
  <c r="C189" i="2"/>
  <c r="C241" i="2"/>
  <c r="C254" i="2"/>
  <c r="C201" i="2"/>
  <c r="C248" i="2"/>
  <c r="C252" i="2"/>
  <c r="C238" i="2"/>
  <c r="C239" i="2"/>
  <c r="C257" i="2"/>
  <c r="C225" i="2"/>
  <c r="C230" i="2"/>
  <c r="C231" i="2"/>
  <c r="C256" i="2"/>
  <c r="C215" i="2"/>
  <c r="C250" i="2"/>
  <c r="C232" i="2"/>
  <c r="C251" i="2"/>
  <c r="C263" i="2"/>
  <c r="C243" i="2"/>
  <c r="C258" i="2"/>
  <c r="C262" i="2"/>
  <c r="C260" i="2"/>
  <c r="C261" i="2"/>
  <c r="C264" i="2"/>
  <c r="C15" i="2"/>
  <c r="F265" i="2"/>
  <c r="G265" i="2"/>
  <c r="H265" i="2"/>
  <c r="I265" i="2"/>
  <c r="J265" i="2"/>
  <c r="K265" i="2"/>
  <c r="L265" i="2"/>
  <c r="M265" i="2"/>
  <c r="N265" i="2"/>
  <c r="O265" i="2"/>
  <c r="E265" i="2"/>
  <c r="D180" i="2"/>
  <c r="D242" i="2"/>
  <c r="D167" i="2"/>
  <c r="D173" i="2"/>
  <c r="V13" i="2" l="1"/>
  <c r="V20" i="2"/>
  <c r="X13" i="2"/>
  <c r="Y20" i="2"/>
  <c r="V9" i="2"/>
  <c r="W13" i="2"/>
  <c r="V10" i="2"/>
  <c r="V11" i="2"/>
  <c r="V12" i="2"/>
  <c r="X9" i="2"/>
  <c r="V18" i="2"/>
  <c r="I10" i="2"/>
  <c r="C10" i="2"/>
  <c r="M10" i="2"/>
  <c r="K10" i="2"/>
  <c r="G10" i="2"/>
  <c r="E10" i="2"/>
  <c r="D10" i="2" l="1"/>
  <c r="F10" i="2"/>
  <c r="H10" i="2"/>
  <c r="J10" i="2"/>
  <c r="L10" i="2"/>
  <c r="D48" i="2"/>
  <c r="D127" i="2"/>
  <c r="D224" i="2"/>
  <c r="D153" i="2"/>
  <c r="D194" i="2"/>
  <c r="D16" i="2"/>
  <c r="D93" i="2"/>
  <c r="D116" i="2"/>
  <c r="D187" i="2"/>
  <c r="D96" i="2"/>
  <c r="D195" i="2"/>
  <c r="D112" i="2"/>
  <c r="D197" i="2"/>
  <c r="D151" i="2"/>
  <c r="D264" i="2"/>
  <c r="D162" i="2"/>
  <c r="D81" i="2"/>
  <c r="D130" i="2"/>
  <c r="D262" i="2"/>
  <c r="D263" i="2"/>
  <c r="D109" i="2"/>
  <c r="D179" i="2"/>
  <c r="D60" i="2"/>
  <c r="D191" i="2"/>
  <c r="D216" i="2"/>
  <c r="D178" i="2"/>
  <c r="D171" i="2"/>
  <c r="D47" i="2"/>
  <c r="D107" i="2"/>
  <c r="D58" i="2"/>
  <c r="D20" i="2"/>
  <c r="D230" i="2"/>
  <c r="D63" i="2"/>
  <c r="D113" i="2"/>
  <c r="D36" i="2"/>
  <c r="D202" i="2"/>
  <c r="D205" i="2"/>
  <c r="D54" i="2"/>
  <c r="D129" i="2"/>
  <c r="D192" i="2"/>
  <c r="D185" i="2"/>
  <c r="D214" i="2"/>
  <c r="D256" i="2"/>
  <c r="D259" i="2"/>
  <c r="D217" i="2"/>
  <c r="D221" i="2"/>
  <c r="D251" i="2"/>
  <c r="D163" i="2"/>
  <c r="D236" i="2"/>
  <c r="D238" i="2"/>
  <c r="D50" i="2"/>
  <c r="D119" i="2"/>
  <c r="D18" i="2"/>
  <c r="D134" i="2"/>
  <c r="D75" i="2"/>
  <c r="D23" i="2"/>
  <c r="D148" i="2"/>
  <c r="D85" i="2"/>
  <c r="D161" i="2"/>
  <c r="D255" i="2"/>
  <c r="D45" i="2"/>
  <c r="D72" i="2"/>
  <c r="D102" i="2"/>
  <c r="D100" i="2"/>
  <c r="D144" i="2"/>
  <c r="D138" i="2"/>
  <c r="D108" i="2"/>
  <c r="D177" i="2"/>
  <c r="D175" i="2"/>
  <c r="D235" i="2"/>
  <c r="D111" i="2"/>
  <c r="D64" i="2"/>
  <c r="D110" i="2"/>
  <c r="D73" i="2"/>
  <c r="D17" i="2"/>
  <c r="D88" i="2"/>
  <c r="D76" i="2"/>
  <c r="D95" i="2"/>
  <c r="D190" i="2"/>
  <c r="D44" i="2"/>
  <c r="D26" i="2"/>
  <c r="D239" i="2"/>
  <c r="D77" i="2"/>
  <c r="D141" i="2"/>
  <c r="D154" i="2"/>
  <c r="D184" i="2"/>
  <c r="D29" i="2"/>
  <c r="D52" i="2"/>
  <c r="D69" i="2"/>
  <c r="D115" i="2"/>
  <c r="D212" i="2"/>
  <c r="D223" i="2"/>
  <c r="D165" i="2"/>
  <c r="D170" i="2"/>
  <c r="D83" i="2"/>
  <c r="D253" i="2"/>
  <c r="D243" i="2"/>
  <c r="D66" i="2"/>
  <c r="D106" i="2"/>
  <c r="D105" i="2"/>
  <c r="D206" i="2"/>
  <c r="D79" i="2"/>
  <c r="D203" i="2"/>
  <c r="D250" i="2"/>
  <c r="D183" i="2"/>
  <c r="D220" i="2"/>
  <c r="D209" i="2"/>
  <c r="D55" i="2"/>
  <c r="D21" i="2"/>
  <c r="D156" i="2"/>
  <c r="D39" i="2"/>
  <c r="D210" i="2"/>
  <c r="D237" i="2"/>
  <c r="D157" i="2"/>
  <c r="D121" i="2"/>
  <c r="D143" i="2"/>
  <c r="D257" i="2"/>
  <c r="D15" i="2"/>
  <c r="D97" i="2"/>
  <c r="D196" i="2"/>
  <c r="D189" i="2"/>
  <c r="D56" i="2"/>
  <c r="D198" i="2"/>
  <c r="D147" i="2"/>
  <c r="D211" i="2"/>
  <c r="D53" i="2"/>
  <c r="D82" i="2"/>
  <c r="D104" i="2"/>
  <c r="D98" i="2"/>
  <c r="D200" i="2"/>
  <c r="D228" i="2"/>
  <c r="D123" i="2"/>
  <c r="D241" i="2"/>
  <c r="D136" i="2"/>
  <c r="D92" i="2"/>
  <c r="D199" i="2"/>
  <c r="D62" i="2"/>
  <c r="D246" i="2"/>
  <c r="D84" i="2"/>
  <c r="D150" i="2"/>
  <c r="D142" i="2"/>
  <c r="D42" i="2"/>
  <c r="D120" i="2"/>
  <c r="D67" i="2"/>
  <c r="D90" i="2"/>
  <c r="D86" i="2"/>
  <c r="D146" i="2"/>
  <c r="D19" i="2"/>
  <c r="D145" i="2"/>
  <c r="D169" i="2"/>
  <c r="D218" i="2"/>
  <c r="D137" i="2"/>
  <c r="D51" i="2"/>
  <c r="D71" i="2"/>
  <c r="D215" i="2"/>
  <c r="D222" i="2"/>
  <c r="D30" i="2"/>
  <c r="D41" i="2"/>
  <c r="D219" i="2"/>
  <c r="D22" i="2"/>
  <c r="D247" i="2"/>
  <c r="D232" i="2"/>
  <c r="D176" i="2"/>
  <c r="D254" i="2"/>
  <c r="D27" i="2"/>
  <c r="D35" i="2"/>
  <c r="D188" i="2"/>
  <c r="D87" i="2"/>
  <c r="D208" i="2"/>
  <c r="D89" i="2"/>
  <c r="D234" i="2"/>
  <c r="D114" i="2"/>
  <c r="D32" i="2"/>
  <c r="D46" i="2"/>
  <c r="D260" i="2"/>
  <c r="D132" i="2"/>
  <c r="D231" i="2"/>
  <c r="D43" i="2"/>
  <c r="D57" i="2"/>
  <c r="D158" i="2"/>
  <c r="D229" i="2"/>
  <c r="D152" i="2"/>
  <c r="D74" i="2"/>
  <c r="D166" i="2"/>
  <c r="D159" i="2"/>
  <c r="D174" i="2"/>
  <c r="D226" i="2"/>
  <c r="D249" i="2"/>
  <c r="D131" i="2"/>
  <c r="D261" i="2"/>
  <c r="D94" i="2"/>
  <c r="D125" i="2"/>
  <c r="D80" i="2"/>
  <c r="D122" i="2"/>
  <c r="D204" i="2"/>
  <c r="D164" i="2"/>
  <c r="D59" i="2"/>
  <c r="D155" i="2"/>
  <c r="D181" i="2"/>
  <c r="D225" i="2"/>
  <c r="D201" i="2"/>
  <c r="D135" i="2"/>
  <c r="D70" i="2"/>
  <c r="D128" i="2"/>
  <c r="D182" i="2"/>
  <c r="D37" i="2"/>
  <c r="D160" i="2"/>
  <c r="D139" i="2"/>
  <c r="D68" i="2"/>
  <c r="D33" i="2"/>
  <c r="D258" i="2"/>
  <c r="D133" i="2"/>
  <c r="D207" i="2"/>
  <c r="D140" i="2"/>
  <c r="D24" i="2"/>
  <c r="D49" i="2"/>
  <c r="D172" i="2"/>
  <c r="D117" i="2"/>
  <c r="D25" i="2"/>
  <c r="D248" i="2"/>
  <c r="D227" i="2"/>
  <c r="D213" i="2"/>
  <c r="D245" i="2"/>
  <c r="D244" i="2"/>
  <c r="D34" i="2"/>
  <c r="D240" i="2"/>
  <c r="D28" i="2"/>
  <c r="D61" i="2"/>
  <c r="D31" i="2"/>
  <c r="D168" i="2"/>
  <c r="D78" i="2"/>
  <c r="D91" i="2"/>
  <c r="D186" i="2"/>
  <c r="D103" i="2"/>
  <c r="D126" i="2"/>
  <c r="D193" i="2"/>
  <c r="D65" i="2"/>
  <c r="D101" i="2"/>
  <c r="D99" i="2"/>
  <c r="D149" i="2"/>
  <c r="D252" i="2"/>
  <c r="D124" i="2"/>
  <c r="D40" i="2"/>
  <c r="D118" i="2"/>
  <c r="D38" i="2"/>
  <c r="D2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tc={33610F24-10F1-4097-AEBC-C35828736F02}</author>
    <author>tc={20CA6755-F63C-46EE-BA17-9F455808436E}</author>
    <author>tc={C4F53628-984C-4B01-BDF1-B8D8C92D6AA4}</author>
  </authors>
  <commentList>
    <comment ref="B8" authorId="0" shapeId="0" xr:uid="{33610F24-10F1-4097-AEBC-C35828736F02}">
      <text>
        <t>[Trådad kommentar]
I din version av Excel kan du läsa den här trådade kommentaren, men eventuella ändringar i den tas bort om filen öppnas i en senare version av Excel. Läs mer: https://go.microsoft.com/fwlink/?linkid=870924
Kommentar:
    Angivna 1:or och de som angivit "nej" på frågan om de arbetar med åtgärden</t>
      </text>
    </comment>
    <comment ref="I9" authorId="1" shapeId="0" xr:uid="{20CA6755-F63C-46EE-BA17-9F455808436E}">
      <text>
        <t>[Trådad kommentar]
I din version av Excel kan du läsa den här trådade kommentaren, men eventuella ändringar i den tas bort om filen öppnas i en senare version av Excel. Läs mer: https://go.microsoft.com/fwlink/?linkid=870924
Kommentar:
    Lst ansvarar för tillsynen</t>
      </text>
    </comment>
    <comment ref="J9" authorId="2" shapeId="0" xr:uid="{C4F53628-984C-4B01-BDF1-B8D8C92D6AA4}">
      <text>
        <t>[Trådad kommentar]
I din version av Excel kan du läsa den här trådade kommentaren, men eventuella ändringar i den tas bort om filen öppnas i en senare version av Excel. Läs mer: https://go.microsoft.com/fwlink/?linkid=870924
Kommentar:
    Har inga tillsynspliktiga vattentäkter</t>
      </text>
    </comment>
  </commentList>
</comments>
</file>

<file path=xl/sharedStrings.xml><?xml version="1.0" encoding="utf-8"?>
<sst xmlns="http://schemas.openxmlformats.org/spreadsheetml/2006/main" count="9889" uniqueCount="2935">
  <si>
    <t>Svarstid</t>
  </si>
  <si>
    <t>Respondentens e-post</t>
  </si>
  <si>
    <t>Vilken kommun svarar du för?</t>
  </si>
  <si>
    <t>1.2 På en 5-gradig skala, hur långt i måluppfyllelsen för åtgärd 1 - Förvaltningsövergripande planering, i er kommun?</t>
  </si>
  <si>
    <t>2.2 På en 5-gradig skala, hur långt i måluppfyllelsen för åtgärd 2 har ni nått i genomförandet för  - Miljöfarlig verksamhet?</t>
  </si>
  <si>
    <t>2.3 På en 5-gradig skala, hur långt i måluppfyllelsen för åtgärd 2 har ni nått i genomförandet för  - Förorenade områden?</t>
  </si>
  <si>
    <t>2.4 På en 5-gradig skala, hur långt i måluppfyllelsen för åtgärd 2 har ni nått i genomförandet för  - Jordbruk?</t>
  </si>
  <si>
    <t>3.2 På en 5-gradig skala, hur långt i måluppfyllelsen har ni nått i genomförandet av  - Skydd för vattentäkter?</t>
  </si>
  <si>
    <t>3.3 På en 5-gradig skala, hur långt i måluppfyllelsen har ni nått i genomförandet av   - Översyn av vattenskyddsområden?</t>
  </si>
  <si>
    <t>3.4 På en 5-gradig skala, hur långt i måluppfyllelsen har ni nått i genomförandet av   - Tillsyn över vattenskyddsområden?</t>
  </si>
  <si>
    <t>3.5 På en 5-gradig skala, hur långt i måluppfyllelsen har ni nått i genomförandet av  Tillsyn över vattentäkter?</t>
  </si>
  <si>
    <t>4.2 På en 5-gradig skala, hur långt i måluppfyllelsen har ni nått i genomförandet av åtgärd 4 - Fysisk planering enligt plan- och bygglagen i er kommun?</t>
  </si>
  <si>
    <t>5.2 På en 5-gradig skala, hur långt i måluppfyllelsen har ni nått i genomförandet av åtgärd 5 - VA-plan inklusive dagvatten i er kommun?</t>
  </si>
  <si>
    <t>6.2 På en 5-gradig skala, hur långt i måluppfyllelsen har ni nått i genomförandet åtgärd 6 - Dioxiner från småskalig förbränning i er kommun?</t>
  </si>
  <si>
    <t>-</t>
  </si>
  <si>
    <t>Bottenvikens vattendistrikt</t>
  </si>
  <si>
    <t>Bottenhavets vattendistrikt</t>
  </si>
  <si>
    <t>Norra Östersjöns vattendistrikt</t>
  </si>
  <si>
    <t>Södra Östersjöns vattendistrikt</t>
  </si>
  <si>
    <t>Västerhavets vattendistrikt</t>
  </si>
  <si>
    <t>Nej</t>
  </si>
  <si>
    <t>kommunen@falkoping.se</t>
  </si>
  <si>
    <t>Falköping</t>
  </si>
  <si>
    <t>Ja</t>
  </si>
  <si>
    <t>4  Åtgärden genomförs till stor del</t>
  </si>
  <si>
    <t xml:space="preserve">1. Tillsynsplan och behovsutredning för miljöfarlig verksamhet som inkluderar små avlopp, vattenskyddsområden, förenade områden, jordbruk:
Miljösamverkan Östra Skaraborg (MÖS) som är kommunalförbund för miljöfrågor för bla. Falköpings kommun,  har en planering för tillsyn som utgår från Vattenmyndighetens åtgärdsprogram. MÖS har identifierat de vattenförekomster som riskerar att inte uppnå MKN för vatten (eftersom det är dem vi bygger hela planeringen på). I de fall MÖS behöver ställa åtgärdskrav på (de kommunala verksamheterna) utgår det från bland annat miljökvalitetsnormerna. Informationen som finns i VISS och/eller vattenmyndigheten digitala åtgärdsunderlag används som prioriteringsunderlag för vår planering. 
MÖS ingår inte i ett förvaltningsövergripande arbetssätt, utom möjligen med t.ex. vattentjänstplanerna men där är MÖS inte drivande.  När det gäller samverkan med andra aktörer inom samma delavrinningsområde så är kommunen med i vattenråd. 
2. Överiskts- och detaljplaner:
Gällande översiktsplan antagen av kommunfullmäktige 2018 redovisar grundvatten- och ytvattenförekomster som omfattas av MKN. Det beskrivs att de flesta grundvattenförekomsterna uppnår god kvantitativ status och god kemiskt status förutom en som är påverkad av bekämpningsmedel. Det kan då konstateras att kommunen inte använder skadliga bekämpningsmedel i förvaltningen. Ytvattenförekomsterna uppnår god kemiskt status men flera uppnår inte god ekologisk status på grund av mänsklig påverkan som dammar och andra hinder.
Översiktsplanen blir vägledande för den efterföljande detaljplaneringen men där finns även lagkrav på att MKN inte får påverkas påtagligt negativt. Alltså kan inte detaljplaner få laga kraft som inte beaktat frågan. 
3.	dricksvatten, spillvatten och dagvatten (VA-plan):
Det finns både en VA plan och en Vattentjänstplan som är antagna i kommunfullmäktige i kommunen. Vattentjänstplanen hanterar påverkan av förändrat klimat på VA anläggningar.  
Förvaltningsövergripande:
Kommunen är med i vattenvårdsförbund, dock det finns ingen plan för vattenanvändning i förändrat klimat. Utifrån kommunalt dricksvatten, kommunen köper allt vatten från Skaraborgs Vatten som är ett kommunalt bolag. Hittills har vi inte haft vattenransoneringar på grund av förändrat klimat då vår vattentäkt är Vättern. 
</t>
  </si>
  <si>
    <t>3  Åtgärden genomförs delvis</t>
  </si>
  <si>
    <t xml:space="preserve">Kommunen har planerat tillsyn för förorenade områden enligt kap 10 MB som särskilt behöver tillsyn utifrån miljökvalitetsnormerna för vatten. 
Kommunen har inte ännu genomfört tillsyn för alla förorenade områden enligt kap 10 MB som bidrar till risk att inte nå god status enligt riskbedömningen i VISS. Kommunen har påbörjat att driva krav på inventeringar, undersökningar och åtgärder mot ansvarig, hantering av material och massor vid exploatering och utredning av tillsynsansvar men inte med grund i MKN.
</t>
  </si>
  <si>
    <t xml:space="preserve">MÖS har en tillsynsplan som vi följer för alla de kända jordbruksverksamheter som har mer än 10 djurenheter och vi driver olika projekt för att fånga upp djurfria gårdar, hästgårdar osv. Kommunen har ställt krav på åtgärd där det är motiverat utifrån miljökvalitetsnormerna för vatten. 
Kommunen har inte initierat omprövning för verksamheter där efterlevnad av befintligt tillstånd (för B-verksamheter som kommunen har tillsyn över) inte är tillräckligt för uppfyllande av miljökvalitetsnormerna för vatten. Däremot arbetar vi med Naturvårdsverkets fokusområde om att bedöma om villkor för miljöfarliga verksamheter är tillräckliga.
</t>
  </si>
  <si>
    <t>5   Åtgärden genomförs fullt ut</t>
  </si>
  <si>
    <t>Tillsyn och vid behov kravställande bedrivs systematiskt och regelbundet för samtliga vattentäkter.</t>
  </si>
  <si>
    <t>Vi kan göra mera inom det här området, även om det är andra förvaltningar som har ansvaret för själva utförandet. Men vi har påbörjat arbetet genom en del kontakter med andra delar i kommunen, då vi har påpekat att det kan vara dags att kolla över så att allt är uppdaterat.</t>
  </si>
  <si>
    <t>2 Åtgärden genomförs till mindre del</t>
  </si>
  <si>
    <t>Vi hanterar mest ärenden som kommer in. Vi har tidigare varit ute på plats (2017, 2020) och kontrollerat att det finns skyltar, om det finns verksamheter som inte borde vara där, dagvattenanläggningar osv, men vi har inte gjort mycket annat. Oklart om det fanns saker som borde åtgärdas och vad som i så fall hänt med det.</t>
  </si>
  <si>
    <t>Vi utför regelbunden tillsyn och ställer krav vid behov.</t>
  </si>
  <si>
    <t xml:space="preserve">1.	Miljöbalken ställer krav på att åtgärder, exempelvis detaljplaner, inte får antas som medför att MKN försämras. Kommunens digitala översiktsplan hämtar information kontinuerligt direkt från VISS angående vattenförekomsterna och därför är underlaget aktuellt.
2.	Ny översiktsplan arbetas fram med tydligare vägledning angående MKN för vattenförekomster. Under processen kommer samråd ske med länsstyrelsen i Västra Götalands län. De har som uppgift att granska och vägleda kommunen bland annat vad gäller översiktsplanering. Skulle inte planen in förhålla sig till exempelvis vattenförsörjningsplaner kommer länsstyrelsen påtala detta. 
Åtgärden genomförs delvis eftersom underlaget från VISS uppdateras och översiktsplanen sedan blir vägledande men eftersom arbetet med den nya översiktsplanen är i tidigt skede har arbetet inte slutförts än vad gäller punkt 2.
</t>
  </si>
  <si>
    <t xml:space="preserve">Falköpings kommun har VA plan som antogs av kommunfullmäktige 2021. Planen ska omarbetas och revideras med 4-års mellanrum. Nästa revidering blir 2025.
5 på den
</t>
  </si>
  <si>
    <t xml:space="preserve">Vi har genomfört ett särskilt projekt kring äldre vedpannor i tätbebyggt område, och ställt krav på åtgärder i de fall utsläppet inte klarade regelverket. Kommunen har informerat om eldning "på rätt sätt". Kommunen har informerat om förbättrande åtgärder i fastighetsägarens värmeanläggning.  Kommunen har verkat för omställning till värmeförsörjning som ger mindre utsläpp. 
Kommunen har väl inte infört begränsningar för eldning av trädgårdsavfall. Kommunen har inte infört begränsningar i eldning inom detaljplanelagt/tätbebyggt område.
</t>
  </si>
  <si>
    <t>kommunen@hjo.se</t>
  </si>
  <si>
    <t>Hjo</t>
  </si>
  <si>
    <t>I planprocesser tas ställning till om risken för MKN inte uppnås och skulle det finnas en risk så anpassas planen. Annars godkänns inte planen. Detaljplaner - Dagvattenutredning undersöker föroreningsmängden och påverkan på recipienten. Kommunen har en Vattenplan tillsammans med Karlsborgs och Tibro kommuner där vattenförekomsterna och dess status beskrivs. VA plan finns men omfattar inte idag dagvatten. Vattentjänstplan. MKN tas 
även upp i arbetet med översiktsplan och i vattentjänstplanen.
Kommunen har tydliga planer och hanterar små avlopp, förorenade områden och jordbruk regelbundet. Vattenskyddsområden jobbas inte lika intensivt med utan det blir mer projektliknande insatser eller när det kommer in ärenden som rör det. 
Kommunen har inte en plan för vattenanvändningen i ett förändrat klimat. Kommunen har heller inte en plan för samverkan med andra kommuner inom av och tillrinningsområdet men däremot samarbetar man med andra kommuner och verksamhetsutövare i Tidans vattenvårdsförbund och Vättervårdsförbundet.</t>
  </si>
  <si>
    <t xml:space="preserve">Kommunen har en tillsynsplan som vi följer för alla de kända jordbruksverksamheter som har mer än 10 djurenheter och vi driver olika projekt för att fånga upp djurfria gårdar, hästgårdar osv. Kommunen har ställt krav på åtgärd där det är motiverat utifrån miljökvalitetsnormerna för vatten. 
Kommunen har inte initierat omprövning för verksamheter där efterlevnad av befintligt tillstånd (för B-verksamheter som kommunen har tillsyn över) inte är tillräckligt för uppfyllande av miljökvalitetsnormerna för vatten. Däremot arbetar vi med Naturvårdsverkets fokusområde om att bedöma om villkor för miljöfarliga verksamheter är tillräckliga.
</t>
  </si>
  <si>
    <t>Kommuns vattentäkt har idag skydd genom vattenskyddsområde. I kommunen finns inga större täkter för enskilt bruk.</t>
  </si>
  <si>
    <t>Kommunen har två vattenskyddsområden.  Åsens vattenskyddsområde används inte idag och ska snarare avvecklas än upprustas.
Vätterns vattenskyddsområde beslutades 2014-01-30.</t>
  </si>
  <si>
    <t>Kommunens tillsynsmyndighet hanterar mest ärenden som kommer in. Kommunens tillsynsmyndighet har tidigare varit ute på plats (2017, 2020) och kontrollerat att det finns skyltar, om det finns verksamheter som inte borde vara där, dagvattenanläggningar osv, men inte gjort mycket annat. Oklart om det fanns saker som borde åtgärdas och vad som i så fall hänt med det.</t>
  </si>
  <si>
    <t xml:space="preserve">Vi utför regelbunden tillsyn och ställer krav vid behov. 
</t>
  </si>
  <si>
    <t>Översikts- och detaljplanering genomförs på ett sådant sätt att det bidrar till att MKN för vatten ska kunna följas. 
I översiktsplanen framgår det hur kommunen anser att miljökvalitetsnormerna ska följas.
Prövning och tillsyn enligt PBL genomförs på ett sådant sätt att det bidrar till att MKN för vatten ska kunna följas
. 
Kommunen använder  informationen i VISS som underlag i den fysiska planeringen.
Kommunen tar hänsyn till och samordnar översiktsplanen med andra aktuella planeringsunderlag på ett sådant sätt att miljökvalitetsnormerna för vatten ska kunna följas. 
Arbetet med att fysisk planering genomförs i samverkan med tillsynsansvarig länsstyrelse.
Detaljplaner uppdateras men kanske inte specifikt utifrån kumulativ påverkan på Vattenförekomstperspektivet. Ny a planer görs för gamla planer om det finns behov för ändring.</t>
  </si>
  <si>
    <t>Dagvatten finns beskrivet i VA-planen men kommunen har inte en dagvattenpolicy och åtgärder för/behov av dagvattenrening finns inte med.</t>
  </si>
  <si>
    <t xml:space="preserve">Kommunens tillsynsmyndighet har genomfört ett särskilt projekt kring äldre vedpannor i tätbebyggt område, och ställt krav på åtgärder i de fall utsläppet inte klarade regelverket. Kommunen har informerat om eldning "på rätt sätt". Kommunen har informerat om förbättrande åtgärder i fastighetsägarens värmeanläggning.  Kommunen har verkat för omställning till värmeförsörjning som ger mindre utsläpp. 
Kommunen har väl inte infört begränsningar för eldning av trädgårdsavfall. Kommunen har inte infört begränsningar i eldning inom detaljplanelagt/tätbebyggt område.
Andra aktiviteter och begränsningar som varit relevant i kommunen. Vi vet inte riktigt vad det skulle kunna vara. 
</t>
  </si>
  <si>
    <t>kommunstyrelse@jonkoping.se</t>
  </si>
  <si>
    <t>Jönköping</t>
  </si>
  <si>
    <t>Vi har kartunderlag som visar status. Vi använder VISS i arbetet med vår fysiska planering. Vi har en tjänst som är förvaltningsövergripande avseende vattenfrågor. Det kommunen saknar är en uttryckt plan för planering av genomförandet av vattenförvaltningens åtgärdsprogram. den finns med i andra dokument såsom en antagen VA-plan. Kommunen kan också bli bättre på att samverka med andra berörda aktörer som delar samma avrinningsområde</t>
  </si>
  <si>
    <t>Jönköpings kommun har flertalet vattenförekomster med bristande status samt många tillsynsobjekt kopplade till detta. Vi arbetar kontinuerligt och systematiskt för att minska risken att statusen försämras. Kommunen har ställt krav på åtgärder där det är motiverat utifrån MKN för vatten.</t>
  </si>
  <si>
    <t>I det egeninitierade arbetet tas hänsyn till bl.a. vattenförekomster med bristande status men även andra aspekter väger tungt i riskklassningen av förorenad mark. Det är i första hand riskklassningen som styr hur vi planerar och prioriterar. I anmälan om sanering enligt 10 kap 28§ ställs krav på åtgärder om det är motiverat utifrån MKN för vatten. Vi har länsvattenrutiner</t>
  </si>
  <si>
    <t>Där Tekniska kontoret Vatten och avlopp har ansvaret är vi klara med denna åtgärd.</t>
  </si>
  <si>
    <t>Alla vattenskyddsområden i kommunen är inrättade efter miljöbalkens inträde</t>
  </si>
  <si>
    <t>Samsyn krävs för spridning av bekämpningsmedel mellan flera kommuner gällande större vattentäkter.</t>
  </si>
  <si>
    <t>De vattentäkter Tekniska kontoret har tillsynas</t>
  </si>
  <si>
    <t xml:space="preserve">Dagvattenutredningar tas fram till varje detaljplan som görs i kommunen. I dessa belyses MKN. 
MKN tas också med i arbetet med ÖP.
</t>
  </si>
  <si>
    <t>Vi har en antagen VA-plan. Dagvattenplanen är inte antagen men det kommer den inte heller att bli. Vi har valt att lyfta in det vi vill ha politiskt beslut på i VA-planen och utöver det är dagvattenplanen ett levande dokument</t>
  </si>
  <si>
    <t>Vi har information till kommuninvånarna på hemsidan om småskalig eldning</t>
  </si>
  <si>
    <t>kontaktcenter@falun.se</t>
  </si>
  <si>
    <t>Falun</t>
  </si>
  <si>
    <t>En dagvattenstrategi för kommunen har tagits fram i ett förvaltningsövergripande arbete. För tillfället pågår ett förvaltningsövergripande arbete med att ersätta den tidigare VA-planen. De vattenförekomster som riskerar att inte uppnå miljökvalitetsnormerna för vatten har identifierats i arbetet.
Kommunens dagvattenstrategi syftar till att utveckla en långsiktigt hållbar dagvattenhantering och visa hur dagvattnet behöver hanteras för att minska föroreningspåverkan. Dagvattenstrategin pekar ut de delar av den kommunala organisationen som ansvarar för att dagvattenfrågorna beaktas genom alla skeden i en planerings- och exploateringsprocess, i syfte att skapa kontinuitet genom processen och öka möjligheterna till dialog och erfarenhetsåterföring i dagvattenfrågor.
Länsstyrelsen Dalarna samordnar arbetet med den regionala vattenförsörjningsplanen, där Länsstyrelsen nu har en dialog med kommuner och VA-huvudmän för att ta fram en arbetsgrupp för vidare arbete. Falu kommun och VA-huvudmannen Falu Energi &amp; Vatten har hittills deltagit i en referensgrupp.</t>
  </si>
  <si>
    <t>Miljöavdelningen har en lista på alla förorenade områden som generellt behöver tillsyn, men har inte haft resurser att påbörja denna tillsyn. Någon specifik prioritering har ännu inte gjorts utifrån MKN. Miljöavdelningen ställer löpande krav på inventeringar, undersökningar, åtgärder mot ansvarig, hantering av material och massor vid exploatering där det behövs. Vi har många inkommande ärenden kring exploatering då en stor del av Falu stad är förorenad från Falu gruva.</t>
  </si>
  <si>
    <t>Kommunen har bara 3 lantbruk som är anmälningspliktiga (inga B). Miljöavdelningen utför löpande tillsyn på dessa (vart tredje år). Någon övrig tillsyn på U-verksamheter hinns på grund av resursbrist i dagsläget inte med, förutom enstaka inkommande klagomål på t ex gödselhantering.</t>
  </si>
  <si>
    <t>Alla allmänna vattentäkter i Falu kommun har vattenskyddsområde inkl. föreskrifter. Men ett par vattenskyddsområden stämmer inte helt (avseende nuvarande brunnslägen och nya brunnar), revidering av vattenskyddsområden och föreskrifter planeras. 
Lokala hälsoskyddsföreskrifter har tagits fram för samtliga berörda dricksvattentäkter, men är inte helt klara och har inte beslutats ännu.</t>
  </si>
  <si>
    <t>Alla kommunala vattentäkter har vattenskyddsområden, men flera ska revideras, även de som är beslutade efter MB ikraftträdande. Underlag tas fram (övervakning och analys av råvattenresursen, kunskap om grundvattenmagasin,
uttagsbrunnar mm) för att därefter påbörja översyn av vattenskyddsområdena och föreskrifterna.
Åtgärder pågår för att säkra vattentillgången (provpumpning, förstärkt infiltration, spärrinfiltration m.m.) och översynen kommer att göras efter slutförda åtgärder.</t>
  </si>
  <si>
    <t>Kommunens miljöavdelning hanterar endast inkommande ansökningar och anmälningar inom vattenskyddsområden. Tillsyn har bedrivits på enskilda avlopp. Det är länsstyrelsen som är tillsynsmyndighet över de vattenskyddsområden som finns i kommunen.</t>
  </si>
  <si>
    <t>1 Åtgärden har inte utförts</t>
  </si>
  <si>
    <t>Falu kommun har inte några anläggningar med tillstånd enligt MB 9 kap. 10 §.</t>
  </si>
  <si>
    <t>De digitala kartunderlagen och informationen i VISS används som underlag i den fysiska planeringen. Enligt översiktsplanen ska planering och exploatering ta hänsyn till de miljökvalitetsnormerna som gäller och se till att de inte överskrids. Miljökvalitetsnormerna beaktas också i den fördjupade översiktsplanen för Falu tätort. Detaljplaneringen förhåller sig till och beaktar miljökvalitetsnormerna utifrån de förutsättningar som gäller i varje specifik detaljplan.</t>
  </si>
  <si>
    <t>Ett förvaltningsövergripande arbete pågår med att fram en vattentjänstplan som ska ersätta tidigare VA-plan. Den nya vattentjänstplanen kommer bland annat att sätta VA-försörjningen i ett recipientperspektiv, exempelvis avseende näringsämnesproblematik och/eller risk för betydande påverkan på möjligheterna att uppnå MKN av skäl som relaterar till VA-försörjningen.</t>
  </si>
  <si>
    <t>Genom en biobränslebaserad fjärrvärmeförsörjning i Falu tätort verkar kommunen för en omställning till värmeförsörjning som ger mindre utsläpp av dioxiner. Mindre fjärrvärmesystem finns också i fyra mindre tätorter i kommunen.</t>
  </si>
  <si>
    <t>kommun@vallentuna.se</t>
  </si>
  <si>
    <t>Vallentuna</t>
  </si>
  <si>
    <t>Kommunen har en Blåplan som till stort del uppfyller åtgärden. Implementering av Blåplanen är ett utvecklingsområde.</t>
  </si>
  <si>
    <t>fritext</t>
  </si>
  <si>
    <t>Jordbruk är prioriterat område sedan några år tillbaks.</t>
  </si>
  <si>
    <t>Kommunen har inte tillsyn på några vattenskyddsområden. Kommunen har inte föreskrivit tillståndplikt enl MB 9:10.</t>
  </si>
  <si>
    <t>iu</t>
  </si>
  <si>
    <t>I arbetet med en ny fördjupad översiktsplan (Vallentuna västra) har formuleringar utformats för att planen ska kunna bidra till att MKN för vatten följs. I detaljplanearbetet är målsättningen att inte äventyra miljökvalitetsnormernas icke försämringskrav, och i genomförandeskedet anmäls t.ex. dagvattenanläggningar till kommunens tillsynsmyndighet som prövar och tillsynar. I översiktsplanen anges miljökvalitetsnormernas betydelse som förutsättning för samhällsplaneringen. Kommunens blåplan är ett komplement till översiktsplanen för att säkerställa att miljökvalitetsnormerna för kommunens vattenförekomster uppfylls. Kommunen använder VISS i den fysiska planeringen. Kommunen tar hänsyn till översiktsplanen och aktuella planeringsunderlag. Det finns ett kommunalt samarbete inom två avrinningsområden, Oxunda respektive Åkerströmmen. Vallentuna och Täby kommuner har ett gemensamt projekt för Vallentunasjön. Kommunen samråder vid behov med Länsstyrelsen, regionen och berörda kommuner i översikts- och detaljplanearbetet. Kommunen har inte sett över gamla detaljplaner samt detaljplaner som bidrar till en kumulativ påverkan på vattenförekomster och där behov funnits ersätta dessa med nya detaljplaner för att säkerställa att miljökvalitetsnormerna för vatten ska kunna följas.</t>
  </si>
  <si>
    <t>Ja pågår arbete med Vattentjänstplan (inkluderar VA-plan).</t>
  </si>
  <si>
    <t>Information till boende om småskalig vedeldning samt regler kring eldning av trädgårdsavfall och eldning inom DP. Hjälp till boende och företag via energirådgivningen.</t>
  </si>
  <si>
    <t>kommun@robertsfors.se</t>
  </si>
  <si>
    <t>Robertsfors</t>
  </si>
  <si>
    <t>Tillsynsplan och behovsutredning inkluderar efterfrågade områden. Kommunen arbetar med MKN i detaljplaner och det berörs även i den aktuella översiktsplanen. kommunen saknar delvis a och b på förvaltningsövergripande  planering.</t>
  </si>
  <si>
    <t>Vi har tillsyn på nedlagda deponier i jämna mellan rum samt påbörjat arbete med EEBH objekt. Så utifrån den bemanning vi har gör vi det som är möjligt.</t>
  </si>
  <si>
    <t>kontinuerligt tillsyn lantbruk</t>
  </si>
  <si>
    <t>vi en vattentäkt som kommunen planerar ordna skyddsområde även om det troligen inte behövs utifrån lagkraven.</t>
  </si>
  <si>
    <t>samma svar som ovan. Alla våra vattentäkter har aktuella föreskrifter och skyddsområden utom en som nyligen "öppnats", dock är den troligen för liten för att behöva skyddsområden men kommunen håller på kontrollera det.</t>
  </si>
  <si>
    <t>Kommunen har tillsyn på ett av vattentäkterna, länsstyrelsen resten dock gör kommunen tillsyn även länsstyrelsens objekt utifrån 2 kap miljöbalken i jämna mellanrum.</t>
  </si>
  <si>
    <t>se svar ovan</t>
  </si>
  <si>
    <t>Kommunen arbetar alltid med MKN vid fysisk planering, Länsstyrelsen följer upp det i samrådet kring varje detaljplan.</t>
  </si>
  <si>
    <t>kommunen har VA-plan inklusiva dagvattenhantering, dock behöver man komma ihåg att uppdatera den kontinuerligt.</t>
  </si>
  <si>
    <t>Vi har tidigare haft information på kommunens hemsida om eldning på rätt sätt. Kommunen har infört begränsningar i eldning inom detaljplanelagt/tätbebyggt område.</t>
  </si>
  <si>
    <t>kommun@sorsele.se</t>
  </si>
  <si>
    <t>Sorsele</t>
  </si>
  <si>
    <t>Till viss del. Planering för åtgärder finns inte så som det beskrivs i åtgärdsprogrammet.</t>
  </si>
  <si>
    <t>Vi har koll på vattenskyddsområden och att de är skyddade. Översyn har ej gjorts på föreskrifter - men de finns. Flera av åtgärderna förutsätter samverkan med Länsstyrelsen vilket har varit svårt att få till i praktiken.</t>
  </si>
  <si>
    <t>I kommunen finns ingen samhällsplanerare utan till största del utförs detaljplanering av externa konsulter. Resurser saknas att gå igenom gamla detaljplaner.</t>
  </si>
  <si>
    <t>Ny VA-plan ska tas fram under 2024.</t>
  </si>
  <si>
    <t>Hög anslutning till centraliserad fjärrvärme. Energirådgivning. Stor kompost för hushållens trädgårdsavfall. Rådgivning och informationsinsatser. Kommunen har gjort stora åtgärder för att minska egna utsläpp.</t>
  </si>
  <si>
    <t>kommun@asele.se</t>
  </si>
  <si>
    <t>Åsele</t>
  </si>
  <si>
    <t>Arbetet har just påbörjats</t>
  </si>
  <si>
    <t>Har inte så många tillsynsområden</t>
  </si>
  <si>
    <t>Har inte lantbruk inom område</t>
  </si>
  <si>
    <t>Är i slutskedet av nya vattenskyddsområden</t>
  </si>
  <si>
    <t>kommer ha uppdaterade nya vattenskyddsområden</t>
  </si>
  <si>
    <t>Har inte än gjort någon plan men kommer när VSO är helt klart</t>
  </si>
  <si>
    <t>Kommer att bli bättre arbeta med det nästa år</t>
  </si>
  <si>
    <t>inte många ärenden</t>
  </si>
  <si>
    <t>Är inte klar men pågår</t>
  </si>
  <si>
    <t>Inte aktuellt</t>
  </si>
  <si>
    <t>kommun@atvidaberg.se</t>
  </si>
  <si>
    <t>Åtvidaberg</t>
  </si>
  <si>
    <t>Miljökontoret har en tillsynsplan i enlighet med kommunernas åtgärd 1, MKN beaktas i såväl översiktsplanering som detaljplanering. En förvaltningsövergripande vattentjänstplan där klimatanpassningsperspektivet finns med är under framtagande och beräknas vara antagen politiskt första halvåret 2024. Kommunen har idag en antagen VA-plan som lyfter dricksvatten, spillvatten och dagvatten.</t>
  </si>
  <si>
    <t>Egeninitierad tillsyn är låg. Med få pågående ärenden på grund av de ofta är väldigt resurskrävande.</t>
  </si>
  <si>
    <t>Tillsynen på jordbruk har prioriterats ner under året på grund av personalförändringar. Tillsynstakten har därmed varit låg.</t>
  </si>
  <si>
    <t>Vattenskyddsområde finns för vattentäkter som försörjer fler än 50 personer eller där uttag är mer än 10m3/dygn. Inga vattenskyddsområden har inrättats före miljöbalken. Tillsyn över vattenskyddsområden har utförs till liten del.</t>
  </si>
  <si>
    <t>Har inte utförts då vi inte har några äldre vattenskyddsområden.</t>
  </si>
  <si>
    <t>Svårt att hitta en bra tillsynsmetod.</t>
  </si>
  <si>
    <t>Ej aktuellt</t>
  </si>
  <si>
    <t>MKN behandlas i all ny detaljplanering. Finns med i gällande översiktsplan, men i kommande digitala översiktsplan kommer genomförandet att bli mer tydligt och omfattas av ett tydligare politiskt beslut i verkställandet.</t>
  </si>
  <si>
    <t>Det finns en antagen VA-plan, arbete med att revidera denna och ersätta med en vattentjänstplan pågår och förväntas antas politiskt första halvåret 2024.</t>
  </si>
  <si>
    <t>Kommunen har informerat om eldning "på rätt sätt" i såväl utskick som annonsering i tidning som går ut till alla kommunens hushåll. Kommunen har infört begränsningar för eldning av trädgårdsavfall, eldning inom tätbebyggt område. Kommunen har via energi- och klimatrådgivningen informerat om åtgärder för värmeanläggningar samt verkat för omställning som ger mindre utsläpp.</t>
  </si>
  <si>
    <t>karlstadskommun@karlstad.se</t>
  </si>
  <si>
    <t>Karlstad</t>
  </si>
  <si>
    <t>Kommunen har både vattensamordnare och vattenstrateg som arbetar med åtgärdsprogrammet samt en vattenstrategigrupp som arbetar förvaltningsövergripande med vattenfrågor. Samarbete med omliggande kommuner sker både i VA frågor och via vattenråden. En vattenplan håller på att tas fram för att ge en tydlig riktning och prioritering bland åtgärder för att uppnå MKN vatten. Kommunen håller även på att ta fram en ny översiktsplan där MKN vatten och klimatfrågor innefattas. Det saknas idag en regional vattenförsörjningsplan att utgå ifrån men samarbete och samsyn med länsstyrelse och andra berörda sker löpande.</t>
  </si>
  <si>
    <t>Vi har inte genomfört tillsyn på ALLA förorenade områden enligt 10 kap som bidrar till risk att inte nå god status enligt riskbedömningen i VISS. Vi vill i större utsträckning se att påverkan på vatten inkluderas i MIFO-metodiken. Nationella tillsynsstrategin ligger till grund för vår prioritering i tillsynen inom förorenad mark och utifrån den beaktas även MKN vatten. Tillsyn av förorenad mark genomförs men då inte enbart med prioritet på utredningar och åtgärder, eftersom förberedande arbete med tex MIFO-klassning behöver genomföras först. Men har vi flera ärenden i åtgärdsfas görs prioritering utifrån risk för vatten.</t>
  </si>
  <si>
    <t>De är många till antalet och vi har inget fullständigt register eftersom det saknas registreringsplikt och därmed svårt att få en överblick av vem som bedriver verksamhet. Men vi har genomfört tillsyn riktat utifrån avrinningsområde för t.ex. hästgårdar. Resursfråga hur stor del av totala antalet som vi kan bedriva tillsyn på och därmed också rikta tillsynen utifrån vatten.</t>
  </si>
  <si>
    <t xml:space="preserve">Alla allmänna vattentäkter har erforderligt skydd förutom Sandtorp som behöver förnyas, Ulvsby som ska avvecklas och Älvsbacka som försörjer färre än 50 personer.
Tre enskilda större dricksvattentäkter (&gt;10/50) har under 2023 skyddats genom lokala hälsoskyddsföreskrifter. Ytterligare en är skyddad genom att den ligger inom ett VSO för en allmän anläggning. En större dricksvattentäkt är fortsatt utan områdesskydd, då den tar sitt råvatten från Klarälven. 
</t>
  </si>
  <si>
    <t>Alla vattenskyddsområden har setts över vilket härlett till att samtliga vattenskyddsområden uppdaterats förutom Sandtorp som ska förnyas enligt planering.</t>
  </si>
  <si>
    <t>Det är länsstyrelsen som har tillsyn över vattenskyddsområden</t>
  </si>
  <si>
    <t>Alla allmänna vattentäkter har erforderligt skydd förutom Sandtorp som behöver förnyas, Ulvsby som ska avvecklas och Älvsbacka som försörjer färre än 50 personer.
Tre enskilda större dricksvattentäkter (&gt;10/50) har under 2023 skyddats genom lokala hälsoskyddsföreskrifter. Ytterligare en är skyddad genom att den ligger inom ett VSO för en allmän anläggning. En större dricksvattentäkt är fortsatt utan områdesskydd, då den tar sitt råvatten från Klarälven. Områdena är nyinrättade under 2023 och det har inte gjorts några anmälningar inom vattentäkten sedan områdena upprättades.</t>
  </si>
  <si>
    <t>En ny översiktsplan håller på att tas fram där hantering MKN vatten lyfts fram men den är inte antagen än vilket ger ett lägre betyg. MKN vatten beaktas i planer och tillsyn. Även en ny vattenplan håller på att tas fram för att ge en tydlig riktning i kommunens vattenarbete och prioritering bland åtgärder för att uppnå MKN vatten. Arbetssättet och tänket finns med i kommunens andra planer. Vi saknar en regional vattenförsörjningsplan men samarbete och samsyn med länsstyrelse och andra berörda sker ändå.</t>
  </si>
  <si>
    <t>Kommunen håller på att ta fram en vattentjänstplan som reviderar delar av VA-planens innehåll och kommunen ser över hur VA-planen ska hanteras fram över. Genom framtagandet av vattentjänstplanen, dagvattenplanen och andra dokument har delar av VA-planen reviderats. Samråd och kommunikation har skett med länsstyrelsen i framtagandet av VA-planen och vattentjänstplanen. Många åtgärder i VA planen har genomförts eller påbörjats.</t>
  </si>
  <si>
    <t>Miljöförvaltningen och Räddningstjänsten Karlstad informerar bägge om att elda rätt. Det kommunala bolaget Karlstads energi AB arbetar aktivt för att ansluta fastigheter till fjärrvärme i stället för annan typ av uppvärmning och erbjuder hämtning av trädgårdsavfall från fastighetsgränsen. Det finns idag ingen begränsning av eldning av trädgårdsavfall varken i detaljplanelagt område eller utanför. Om problem uppkommer hanteras dessa av miljöförvaltningen. Kommunen har även klimat- och energirådgivare som erbjuder hjälp till företag, privatpersoner och brf:er.</t>
  </si>
  <si>
    <t>kundtjanst@skelleftea.se</t>
  </si>
  <si>
    <t>Skellefteå</t>
  </si>
  <si>
    <t>Kommunen har identifierat de vattenförekomster som riskerar att inte uppnå miljökvalitetsnormerna för vatten.
Kommunen har samarbeten med angränsade kommuner på naturvårdssidan.
VISS används vid prioriteringar osv</t>
  </si>
  <si>
    <t>Har inte tillräckliga resurser för att arbeta så mycket med egeninitierat arbete med förorenade områden. Däremot hanteras det i samband med exploateringar.</t>
  </si>
  <si>
    <t>Genomför den planerade tillsynen varje år. Kontinuerlig fokus på tex gödselhantering.</t>
  </si>
  <si>
    <t xml:space="preserve">Vi har 24 kommunala vattenskyddsområden, varav 10 har moderna skyddsföreskrifter, 7 har gamla skyddsföreskrifter
och 7  har inga skyddsföreskrifter. Det finns 32 enskilda 10/50 vattentäkter utan skyddsföreskrifter.
</t>
  </si>
  <si>
    <t>Det är under revision just nu, 3 nya föreskrifter är på gång.</t>
  </si>
  <si>
    <t>Kommunen har tillsyn på ett vattenskyddsområde, Länstyrelsen på de övriga.</t>
  </si>
  <si>
    <t>Vi har ej infört tillstånd/tillsyn på alla små vattentäkter. Vi har dock ej vattenbrist i vår kommun så därmed är det inte så akut. Kan dock förändras i framtiden i ett förändrat klimat.</t>
  </si>
  <si>
    <t xml:space="preserve">Kommunen arbetar aktivt med frågorna i både översikts-
och detaljplanearbete. Kommunen 
håller på att slutföra dagvattenstrategi, skyfallsplan och 
VA-översikt. Det finns en dagvattengrupp med tjänstepersoner från olika avdelningar inom förvaltningarna Samhällsbyggnad och Samhällsutveckling.
</t>
  </si>
  <si>
    <t>Arbete med framtagande av ny VA-plan pågår och kommer att slutföras under 2024.</t>
  </si>
  <si>
    <t>Kommunen har deltagit i Naturvårdsverkets kampanjer om att elda på rätt sätt och skickat u information till alla berörda i sotningsregistret. I kommunens lokala föreskrifter finns begränsningar gällande eldning.</t>
  </si>
  <si>
    <t>kommun@nybro.se</t>
  </si>
  <si>
    <t>Nybro</t>
  </si>
  <si>
    <t xml:space="preserve">Kommunen arbetar bolags- och förvaltningsövergripande med dessa frågor genom uppdatering av tillsynsplaner, VA-plan, en vattenförsörjningsplan har nyligen antagits och arbete pågår med att ta fram en vattentjänstplan. 
Vidare träffas de olika verksamheterna regelbundet för en vidare diskussion i kommunens ”vattengrupp” där politiker och tjänstemän från olika verksamheter är delaktiga. Ytterligare ansträngningar kan dock behövas för ett mer omfattande mellankommunalt arbete.
</t>
  </si>
  <si>
    <t>Resurser avsätts avsätts enligt tillsynsplan för förorenad mark.</t>
  </si>
  <si>
    <t>Årlig tillsyn på B- och C-verksamheterna. U- varsamheter ska ha vartannat år tillsyn.</t>
  </si>
  <si>
    <t>Vattenskyddsområden och skyddsföreskrifter revideras. verksamhetsområden för spillvatten har upprättas för att skydda större råvattentäkter. Generellt pågår ett arbete för att stärka skyddet, t.ex. genom uppdaterade skyltar.</t>
  </si>
  <si>
    <t>En vattenförsörjningsplan har tagits fram som syftar till att säkerställa framtida vattenförsörjning kvalitativt och kvantitativt. (Även potentiella framtida täkter finns noterade för hänsyn i den kommunövergripande planeringen (framtagandet av ny ÖP).)</t>
  </si>
  <si>
    <t>Eventuellt behövs mer tid avsättas för denna tillsyn.</t>
  </si>
  <si>
    <t>Årlig tillsyn.</t>
  </si>
  <si>
    <t>Kommunen arbetar i all pågående detaljplanering för att MKN för vatten ska kunna följas och detta framgår också i kommunens översiktsplan, samt i tematiskt tillägg såsom VA-plan. Dock är kommunen i behov av en ny aktuell översiktsplan bland annat för att möta klimatförändringar. Arbetet med att ta fram en sådan översiktsplan har påbörjats. För kvantativa parametrar kan det finnas motstående intressen inom kommunen och vattenhållande åtgärder i stor omfattning är nödvändiga för att säkerställa god ekologisk status och dricksvattenförsörjning. I ett mer övergripande och mera långsiktigt perspektiv ligger avgörandet hos de som har rådighet över mark och vattenområden, vilken bara till del är kommunerna. Kommunen har i arbetet med fördjupad översiktsplan för den största tätorten Nybro sett över områden och föreslagit inriktning för områden som kan bidra med fördröjning och förstärkning av grundvatten samt rening av dagvatten eller annat vatten. En genomgång av gamla detaljplaner har emellertid inte gjorts med det huvudsakliga uppsåtet att säkerställa att de uppfyller dagvattenstrategin som antogs 2019.</t>
  </si>
  <si>
    <t>Kommunen har en VA-plan från 2019, som har aktualiserats och som kommer att aktualiseras igen i samband med arbetet att ta fram en vattentjänstplan.</t>
  </si>
  <si>
    <t>Kommunen har infört begränsningar för eldning av trädgårdsavfall inom detaljplaneområde. Man kontrollerar att CE-märkta och godkända produkter installeras, samt att sotning utförs (säkrar förbränningsgraden). Vidare görs tillsyn vid inkommande klagomål.</t>
  </si>
  <si>
    <t>sigtuna.kommun@sigtuna.se</t>
  </si>
  <si>
    <t>Sigtuna</t>
  </si>
  <si>
    <t>En tydlig ansvarsfördelning behövs från HaV. Vem ska ta fram den förvaltningsövergripande planeringen? 
I kommunen finns planer och samverkansgrupper som är förankrade hos några tjänstemän, till exempel kravspecifikation för dagvattenutredningar.</t>
  </si>
  <si>
    <t>Tillsyn utförs när anmälan inkommer, inte egeninitierad</t>
  </si>
  <si>
    <t>Tillsyn genomförs på näringsläckage men prioriteras inte utifrån miljökvalitetsnormerna</t>
  </si>
  <si>
    <t>inte gjort</t>
  </si>
  <si>
    <t>Gjord 2014 men behöver revideras</t>
  </si>
  <si>
    <t>Länsstyrelsen har varit ansvarig för alla utom en, Lunda.
I Lunda har anmälningar om vattentäkter hanterats.</t>
  </si>
  <si>
    <t>Finns inga</t>
  </si>
  <si>
    <t>Miljö och hälsoskyddsföreskrifter förbjuder eldning av allt annat utom trädgårdsavfall i hela kommunen</t>
  </si>
  <si>
    <t>kommunen@lillaedet.se</t>
  </si>
  <si>
    <t>LillaEdet</t>
  </si>
  <si>
    <t>Miljöenheten har god kännedom om statusen på vattenförekomster, men kunskapen är låg i övriga organisationen. Tillsynsplaneringen tar till viss del hänsyn till MKN i vattenförekomster, bland annat genom prioritering gällande tillsynsinsatser för små avlopp och lantbruk. VISS används som stöd vid handläggning. MKN beaktas till viss del i ÖP med generella ställningstaganden, och mer specifikt i detaljplaner. Ny ÖP ska tas fram vilket ger bättre förutsättningar att beakta MKN. VA-plan saknas. Plan för vattenanvändning och samordning (stycke 2, a och b) finns inte mig veterligen. Åtgärd 1 bedöms kunna uppfyllas i större utsträckning genom bildande av enhets- och förvaltningsövergripande vattengrupp på kommunen. Vattengruppen kan då fylla efterfrågad funktion (ansvarar för att samordna arbetet)</t>
  </si>
  <si>
    <t>Miljöenheten har ingen egen initierad tillsyn av förorenade områden men vid hantering av ärenden tas hänsyn till miljökvalitetsnormerna.</t>
  </si>
  <si>
    <t>Vid tillsyn av jordbruk görs riskbedömningar i första hand utifrån andra parametrar, men viss hänsyn tas också till MKN.</t>
  </si>
  <si>
    <t>Mellan punkt 4 och 3. Det finns nu ett vattenskyddsområde för Göta älv som är huvudvattentäkten för dricksvattenförsörjning i Lilla Edets kommun. För tre mindre vattentäkter finns inte något vattenskyddsområde upprättat och arbete pågår ej.</t>
  </si>
  <si>
    <t>Vi har inte några skyddsområden som upprättats innan miljöbalken infördes.</t>
  </si>
  <si>
    <t>Miljöenheten har genomfört viss planerad tillsyn av framför allt enskilda avlopp i känsliga områden, bland annat i vattenskyddsområden.</t>
  </si>
  <si>
    <t>Det är inte aktuellt i kommunen då inga tillstånd har utfärdats.</t>
  </si>
  <si>
    <t xml:space="preserve">Kommunen använder de digitala kartunderlagen och/eller informationen i VISS som underlag i den fysiska planeringen.
Kommunen tar hänsyn till och samordnar översiktsplanen med andra aktuella planeringsunderlag (till exempel styrdokument för VA-frågor, dagvatten, blåplaner eller andra styrdokument) på ett sådant sätt att miljökvalitetsnormerna för vatten ska kunna följas.
</t>
  </si>
  <si>
    <t>VA-plan finns ej och är inte på gång. Däremot är arbetet med en vattentjänstplan i uppstartsfasen.</t>
  </si>
  <si>
    <t xml:space="preserve">Kommunen har informerat om eldning "på rätt sätt". Kommunen har infört begränsningar för eldning av trädgårdsavfall.
Kommunen har infört begränsningar i eldning inom detaljplanelagt/tätbebyggt område.
Kommunen har informerat om förbättrande åtgärder i fastighetsägarens värmeanläggning.
Kommunen har verkat för omställning till värmeförsörjning som ger mindre utsläpp.
</t>
  </si>
  <si>
    <t>vilhelmina.kommun@vilhelmina.se</t>
  </si>
  <si>
    <t>Vilhelmina</t>
  </si>
  <si>
    <t>Det handlar framförallt om resurser och kunskap (eller okunskap)</t>
  </si>
  <si>
    <t>ej prio - resurser</t>
  </si>
  <si>
    <t>endast små jordbruk (ej anmälningsplikt), inte prioriterat tillsynsområde</t>
  </si>
  <si>
    <t>Har tagit fram ett nytt vattenskyddsområde (snart klart), 
Resurserna sätter begränsningar i vad som görs och kan göras.</t>
  </si>
  <si>
    <t>Har delvis gjort en översyn och prioriterat vart insatser behövs mest.</t>
  </si>
  <si>
    <t>Kommunen har inte genomfört tillsyn. 
Länsstyrelsen har genomfört tillsyn på vattenskyddsområden</t>
  </si>
  <si>
    <t>Tillsyn har inte genomförts (utöver livsmedelstillsyn på vattenverken)</t>
  </si>
  <si>
    <t>Följer översiktsplan</t>
  </si>
  <si>
    <t>Arbetet påbörjat</t>
  </si>
  <si>
    <t>Vi har inte prioriterat frågan</t>
  </si>
  <si>
    <t>kommunen@vargarda.se</t>
  </si>
  <si>
    <t>Vårgårda</t>
  </si>
  <si>
    <t>Vi har arbetat med en VA-plan under 2022, men arbetet har stannat av under 2023.</t>
  </si>
  <si>
    <t>Har ej varit prioriterat men finns med i årets planering</t>
  </si>
  <si>
    <t>Många verksamheter fick tillsyn under 2023</t>
  </si>
  <si>
    <t>Vattenskyddsområde finns men skyddsföreskrifter behöver uppdateras</t>
  </si>
  <si>
    <t>Utfört tillsyn</t>
  </si>
  <si>
    <t>Översiktsplanen (antagen 2006) behöver uppdateras bland annat avseende hänsyn till MKN för vatten, vilket konstaterats i planeringsstrategin som antagits under 2024. FÖP (antagen 2023) och detaljplanering genomförs på ett sådant sätt att det bidrar till att MKN för vatten ska kunna följas, dock med ett konstaterat behov av styrdokument/planeringsunderlag för fr. a. dagvatten som ytterligare stöd. VISS används som underlag i planeringen.</t>
  </si>
  <si>
    <t>Det finns ett arbetsmaterial framtaget, men VA-planen är inte formellt antagen än. Delar av det underlag som tagits fram i arbetet med VA-plan kommer istället att bli del av vattentjänstplan.</t>
  </si>
  <si>
    <t>Vi informerar om eldning på rätt sätt och har begränsningar för eldning av trädgårdsavfall samt eldning med fastbränsle inom tätort i lokala hälsoföreskrifter. Vid behov i samband med att klagomål om störande vedeldning kommer in till kommunen informeras fastighetsägare om förbättrande åtgärder.</t>
  </si>
  <si>
    <t>lidingo.stad@lidingo.se</t>
  </si>
  <si>
    <t>Lidingö</t>
  </si>
  <si>
    <t>Vi har tagit fram ett förslag tillåtgärdsplan för Lilla Värtans vattenförekomst, dock en antagen än. Även påbörjat ett liknande arbete för Askrikefjärdens vattenförekomst.</t>
  </si>
  <si>
    <t>Vi har bland annat tagit fram en handlingsplan för förorenade områden, mycket fokus på äldre förorenade industrier, båtklubbar, båtvarv m.m.</t>
  </si>
  <si>
    <t>Vi har en väldigt liten andel jordbruk på Lidingö</t>
  </si>
  <si>
    <t>Vi har inga egna dricksvattentäkter utan allt vatten tas från SVOA. Dock tillsyn av dricksvattennätet, ledningar och vattentorn.</t>
  </si>
  <si>
    <t>Frågan om MKN för vatten tas upp vid all ny planläggning men även bygglov. Dagvattenutredningar utförs regelbundet vid alla detaljplaner förutom väldigt små typ vid delningar.</t>
  </si>
  <si>
    <t>Finns både en VA plan och en dagvattenplan dock behöver dessa revideras och anpassas till dagens förutsättningar.</t>
  </si>
  <si>
    <t>Mest lokala informationsinsatser riktade till de som håller på med småskalig förbränning (pannor och kaminer).</t>
  </si>
  <si>
    <t>info@dorotea.se</t>
  </si>
  <si>
    <t>Dorotea</t>
  </si>
  <si>
    <t>Kommunen har behovsutredningar/tillsynsplaner där miljökvalitetsnormerna för vatten finns med. Vid upprättade av planer beaktas vattenkvalitetsnormerna. 
De vatten som inte uppnår miljökvalitetsnormerna är iregel negativt påverkade av vattenkraft, flottledsrensade eller försurade. Kommunen har genom Ångermanälvens och Vapstälvens vattenråd tagit fram åtgärdsplaner för att lindra vattenkraftens negativa effekter. Kommunen arbetar även med flottledsrestaurering där vi just nu håller på med en förstudie gällande Korpån (LOVA projekt). Kommunen kalkar Fjällåns avrinningsområde.</t>
  </si>
  <si>
    <t>Kommunen har under åren inventerat och klassat om tre förorenade områden från MIFO 2 – MIFO 3 samt sanerat ett förorenat område (läckage drivmedel). Kommunen har få kända förorenade områden och idagsläget är denna del nedprioriterat p g a brist på resurser.</t>
  </si>
  <si>
    <t>Kommunen har idag inga aktiva större jordbruk utan det som finns är mer på hobbynivå, t ex hästverksamhet med några hästar, några kor, köttdjur eller några får som betar.  Denna del är således nedprioriterad p g a brist på resurser.</t>
  </si>
  <si>
    <t>Alla kommunala dricksvattentäkter har fastställda skyddsområden, dock är de gamla och följer fastighetsgränser. Skyddsföreskrifter finns till områdena. Kommunen håller på att ta fram underlag för en uppdatering av skyddsområdet i Avasjö (Borgafjäll) och sen är tanken att uppdatera övriga där de största tas först.</t>
  </si>
  <si>
    <t>Länsstyrelsen sköter tillsynen av vattenskyddsområdena.</t>
  </si>
  <si>
    <t>Länsstyrelsen sköter tillsynen av vattenskyddsområdena. Kommunen miljöenhet sköter tillsynen av dricksvattenanläggningarna (livsmedel).</t>
  </si>
  <si>
    <t>Vid detaljplaneprocesser tas hänsyn till miljökvalitetsnormer i vatten.</t>
  </si>
  <si>
    <t>Kommunen håller på att ta fram en vattentjänstplan.</t>
  </si>
  <si>
    <t xml:space="preserve">Nyinstallation - nya småskaliga förbränningsanläggningar ska vara CE märkta och där finns information om produktens egenskaper som Boverkets byggregler ställer krav på, dvs koldioxidutsläpp och verkningsgrad.  
Det har skett en generell minskning av eldning med biobränslen inom Dorotea, då många är inkopplande på fjärrvärmenätet eller installerat värmepumpar. Ett trendbrott skedde dock under 2023 då höga energipriser medfört att fler eldar med ved eller pellets igen. 
</t>
  </si>
  <si>
    <t>vara.kommun@vara.se</t>
  </si>
  <si>
    <t>Vara</t>
  </si>
  <si>
    <t>VI har bra samarbete mellan VA, Miljö, Plan.</t>
  </si>
  <si>
    <t>Handlingsplan har tagits fram för detta.</t>
  </si>
  <si>
    <t>Tillsyn sker regelbundet på stora anläggningar.  U tillsynen har behövs prioriterats bort.</t>
  </si>
  <si>
    <t>Vi är på banan, en område behöver en markfråga lösas.</t>
  </si>
  <si>
    <t>Ett område att se över där markägarförhållanden ska ses över</t>
  </si>
  <si>
    <t>Samma som ovan</t>
  </si>
  <si>
    <t>samma som ovan</t>
  </si>
  <si>
    <t>Ny översiktsplan på gång. Krav på att MKN ej ska påverkas.</t>
  </si>
  <si>
    <t>VA-plan och dagvattenpolicy finns.</t>
  </si>
  <si>
    <t>Informationsinsatser</t>
  </si>
  <si>
    <t>kommun@kil.se</t>
  </si>
  <si>
    <t>Kil</t>
  </si>
  <si>
    <t>Åtgärden genomförs endast delvis pga begränsade resurser.</t>
  </si>
  <si>
    <t>Tillsynsplan finns som är utformad utifrån tillgängliga resurser. För att fullfölja åtgärden fullt ut behövs mer personella resurser.</t>
  </si>
  <si>
    <t>Jobbar kontinuerligt med säkerhet och förebyggande arbete</t>
  </si>
  <si>
    <t>Arbetar fullt ut med denna åtgärd i fysisk planeringsarbete.</t>
  </si>
  <si>
    <t>Kommunen arbetar just nu med en Vattentjänstplan som ska ersätta nuvarande VA och dagvattenplan.</t>
  </si>
  <si>
    <t>ej aktuell</t>
  </si>
  <si>
    <t>kommunstyrelsen@bromolla.se</t>
  </si>
  <si>
    <t>Bromölla</t>
  </si>
  <si>
    <t>Nej - myndighetskontoret.</t>
  </si>
  <si>
    <t>Ingen tillsyn har utförts</t>
  </si>
  <si>
    <t>Har inga stora anläggning. Bromölla kommun har enbart 2 verksamheter inom lantbruk (c-tillsyn).</t>
  </si>
  <si>
    <t>Myndighetskontoret ansvarar ej för denna tillsyn</t>
  </si>
  <si>
    <t>Myndighetsnämnden är enbart remissinstans.</t>
  </si>
  <si>
    <t>Svaret måste komma från BEVAB</t>
  </si>
  <si>
    <t>Myndighetskontort kan ej svara på denna fråga.</t>
  </si>
  <si>
    <t>Se kommentar ovan.</t>
  </si>
  <si>
    <t>kommun@ostragoinge.se</t>
  </si>
  <si>
    <t>ÖstraGöinge</t>
  </si>
  <si>
    <t>Kommunen har anställt en VA-strateg för att arbeta med bl.a. dessa frågor. Tillsynsplan för miljöfarlig verksamhet finns, vattenfrågorna inkluderas i översikts- och detaljplaner men kan ökas, VA-plan är planerad att upprättas 24-25, vattentjänstplan är antagen av KF, arbete med klimatanpassningsplan är pågående, samverkan inom av- och tillrinningsområden kan förstärkas.</t>
  </si>
  <si>
    <t>Händelsestyrd tillsyn. Krav på utredningar i planprocessen. Ytterligare informationskampanj är på gång.</t>
  </si>
  <si>
    <t>Tillsyn och prövning av jordbruk sker enligt tillsynsplan.</t>
  </si>
  <si>
    <t>Översyn och inventering gjord, vilket resulterat i krav på uppdatering av vattenskyddsområden och tillhörande föreskrifter för vattentäkter som saknar eller har vattenskyddsområde som upprättats före MBs införande. Pågående arbete med samrådsprocess med LST och fastighetsägare kring uppdaterade VSO och tillhörande föreskrifter.</t>
  </si>
  <si>
    <t>Uppdatering av vattenskyddsområden och tillhörande föreskrifter för vattentäkter som saknar eller har vattenskyddsområde som upprättats före MBs införande. Pågående arbete med samrådsprocess kring uppdaterade VSO och föreskrifter.</t>
  </si>
  <si>
    <t>I samband med uppdatering av VSO och tillhörande föreskrifter har kommunen aktivt valt att ansvara för tillsynen över dessa.</t>
  </si>
  <si>
    <t>I samband med uppdatering av VSO och tillhörande föreskrifter har kommunen aktivt valt att ansvara för tillsynen över dessa. Kontinuerlig tillsyn av dricksvattenproduktion och tillhörande vattentäkter.</t>
  </si>
  <si>
    <t>Hänsyn tas i fysisk planering inom kommunen till vattenförekomster och kommunal respektive regional vattenförsörjning, men det går att förstärka de direkta kopplingarna till MKN.</t>
  </si>
  <si>
    <t>Kommunen har en VA-strategi och en antagen vattentjänstplan, liksom att man efterhand gör dagvattenutredningar som underlag till VA-planering och fysisk planering, men ännu finns inte en övergripande VA-plan på plats. Kommunen har sedan 2023 anställt en VA-strateg och arbetet med en VA-plan planeras att genomföras under 24-25.</t>
  </si>
  <si>
    <t>Informationskampanj är på gång.</t>
  </si>
  <si>
    <t>kommunstyrelse@grums.se</t>
  </si>
  <si>
    <t>Grums</t>
  </si>
  <si>
    <t>På grund av resursbrist.</t>
  </si>
  <si>
    <t>Förorenade områden är identifierade.</t>
  </si>
  <si>
    <t>Brist på resurser.</t>
  </si>
  <si>
    <t>Resursbrist</t>
  </si>
  <si>
    <t>Ny ÖP är under framtagande.</t>
  </si>
  <si>
    <t>Styrs av lokal ordningsföreskrifter.</t>
  </si>
  <si>
    <t>kommun@degerfors.se</t>
  </si>
  <si>
    <t>Degerfors</t>
  </si>
  <si>
    <t>Tillsynsplan med behovsutredning finns. Vattentjänstplanen ej antagen, men arbete pågår. Hänsyn tas vid fysisk planering.</t>
  </si>
  <si>
    <t>Handlingsplan finns för kommunen men planerad tillsyn hinns inte.</t>
  </si>
  <si>
    <t>Löpande tillsyn görs på fasta objekt. Ingen särskild tillsyn utförd 2023.</t>
  </si>
  <si>
    <t>Vattentjänstplan ej antagen. Arbete pågår. Nytt vattenverk invigt under året.</t>
  </si>
  <si>
    <t>Inventering av mindre vattentäkter (50 PE) genomförd.</t>
  </si>
  <si>
    <t>Tillsyn på samtliga vattenskyddsområden genomfördes 2023.</t>
  </si>
  <si>
    <t>se ovan</t>
  </si>
  <si>
    <t>Frågorna hanteras i samband med planprocesserna.</t>
  </si>
  <si>
    <t>Dagvattenplan ska tas fram, men arbetet är ej påbörjat</t>
  </si>
  <si>
    <t>Förekommer inga sådana anläggningar medkommunalt tillsynsansvar eller verksamhetsansvar</t>
  </si>
  <si>
    <t>kommun@kalix.se</t>
  </si>
  <si>
    <t>Kalix</t>
  </si>
  <si>
    <t>VA-plan finns. MKN och status för vatten hanteras i processerna för detaljplaner och översiktsplaner.</t>
  </si>
  <si>
    <t>Ansökan för skyddsföreskrifter för tre vattentäkter ligger för handläggning hos Länsstyrelsen sedan 2017.</t>
  </si>
  <si>
    <t>Vi arbetar med att upprätta vattenskyddsområden, översyn kommer i ett senare skede.</t>
  </si>
  <si>
    <t>Tillsynen övertogs av kommunen först under hösten 2023.</t>
  </si>
  <si>
    <t>Frågorna hanteras i planprocessen och dialog förs med länsstyrelsen i nya och ändrade planer.</t>
  </si>
  <si>
    <t>Plan för dagvatten saknas.</t>
  </si>
  <si>
    <t>kommun@tranemo.se</t>
  </si>
  <si>
    <t>Tranemo</t>
  </si>
  <si>
    <t>Kommunen har påbörjat arbetet och skapat en organisation kring det förvaltningsövergripande arbetet och genom samverkan med andra aktörer  inom vattenråd. Genom arbetet med en ny ÖP samt genomförande av befintlig VA-plan är arbetet påbörjat. Det som saknas är en plan för vattenanvändning i ett förändrat klimat.</t>
  </si>
  <si>
    <t>Vattenskydd finns för samtliga allmänna dricksvatten täkter. Inga förskrifter för den enskilda vattentäkt som försörjer &gt; 50 personer.</t>
  </si>
  <si>
    <t>Samtliga allmänna vattentäkter har uppdaterade skyddsföreskrifter och skyddsområden. 2019</t>
  </si>
  <si>
    <t xml:space="preserve">Vi har endast tillsyn över en vattenskyddsföreskrift inom kommunen. Ingen tillsyn enligt föreskriften har utförts. 
</t>
  </si>
  <si>
    <t>Vi har inga sådana vattentäkter och har inte genomfört någon tillsyn utifrån miljöbalken.</t>
  </si>
  <si>
    <t>Arbetet sker till stor del redan i detaljplanering. Ny översiktsplan tas fram och förväntas klar sommar 2024 som kommer hantera frågorna tydligare än gällande översiktsplan, samt koppla samman med VA-plan. VISS digitala underlag används regelbundet vid planering. Samordning med regional vattenförsörjningsplan är begränsad.</t>
  </si>
  <si>
    <t>Vi arbetar efter en fastställd va-plan med åtgärdsplan.</t>
  </si>
  <si>
    <t>Ingen förebyggande tillsyn bedrivs.</t>
  </si>
  <si>
    <t>kommunen@kristinehamn.se</t>
  </si>
  <si>
    <t>Kristinehamn</t>
  </si>
  <si>
    <t xml:space="preserve">Kommunen har via den förvaltningsövergripande vattentjänstplanen (samråd planerat april-maj 2024) börjat arbeta för ett mer förvaltningsövergripande arbetssätt. Genom vattentjänstplanen tydliggörs kommunens samhällsutveckling planeringsmässigt kopplat till vatten- och avloppsfrågor. Till exempel ska miljö- och stadsbyggnadsförvaltningens miljöavdelning ta fram en tillsynsplan i samråd med berörda förvaltningar med hänsyn till vad vattentjänstplanen har för bevakningsområden. Genom vattentjänstplanen förankras det också internt bättre vilka åtgärder som planeras kopplat till kommunens VA-utbyggnad.
Det står att den förvaltningsövergripande planeringen även ska innehålla en plan för vattenanvändningen med utgångspunkt i den regionala vattenförsörjningsplanen. Då Länsstyrelsen i Värmland inte tagit fram någon regional vattenförsörjningsplan så finns ingen sådan plan ännu. Det finns inte heller en plan för samverkan med berörda kommuner, när det finns en regional vattenförsörjningsplan kan ett sådant arbete förbättras. Men med det sagt så finns det samarbeten med våra grannkommuner genom exempelvis Vänerns vattenvårdsförbund, samordnad recipientkontroll i Norra Vänern. 
Miljö- och hälsoskyddsavdelningen är medlem i samverkansorganet Miljösamverkan Värmlands och Örebro län där samtliga kommuner inom berörda län ingår, som syftar till att effektivisera och stödja myndigheternas miljötillsyn.
</t>
  </si>
  <si>
    <t>En handlingsplan för förorenade områden i kommunen har upprättats för att få en överblick över prioriterade områden. Utgångspunkten för handlingsplanen är Länsstyrelsens GIS-stöd för var misstänkta eller konstaterade förorenade områden finns. Handlingsplanen är inte direkt kopplat till MKN genom att vi väljer ut prioriterade områden specifikt för att det finns ett vattendrag som vars status inte är tillfredställande. Dock blir det en indirekt positiv påverkan på MKN i ett längre perspektiv. Inför varje år görs en översyn av de potentiellt eller konstaterade förorenade områdena och en prioritering för kommande år tas fram. I dagsläget är det fokus på ett område som heter Nässundet i vår kommun som är riskklass 1 och därmed har högsta prioritet. Utredningar har gjorts där av Trafikverket och under år 2024 kommer vi börja ställa krav på Trafikverket att vidta åtgärder i området. Däribland kompletterande undersökningar och framöver sanering.</t>
  </si>
  <si>
    <t>Vi kontrollerar och ger tillstånd till lantbrukare vid spridning av gödsel och bekämpningsmedel med fokus på avstånd till vattendrag, för att minimera risken för förorening. Vi bevakar och ger tillstånd till gödsel- och slamlagring, också med fokus på avstånd till vattendrag och vattentäkter. Vid exempelvis bristande hantering av gödsel- och slamlagring fattas beslut om föreläggande samt föreläggande med vite. Vi sköter även dispenser för gödselspridning om lantbrukare skulle behöva det. Större lantbruk som klassas som C-verksamheter har vi kontinuerlig tillsyn på. Vi har även tillsyn på ej klassade lantbruk, så kallade U-verksamheter. Detta för att fånga upp aktiviteten hos mindre lantbruksverksamheter så att till exempel ingen extra onormal näringstillförsel till vattendragen sker eller att otillåtna bekämpningsmedel används. En löpande inventering av nya U-verksamheter görs också för att inte missa dessa. Vi följer även Jordbruksverkets vägledningar och är med i deras olika tillsynsprojekt med olika fokusområden. I dessa projekt får tillsynsmyndigheten checklistor och tillsynsvägledning av Jordbruksverket om fokusområdet och hur man kan tänka/bedöma. Detta rapporteras sedan in till Jordbruksverket så de får en överblick av projekten och statistik över Sveriges lantbruk. Oftast är fler kommuner med i dessa tillsynsprojekt vilket betyder att flera jobbar med samma sak, det leder till ökade möjligheter till samsyn och lika bedömningar över kommungränser.</t>
  </si>
  <si>
    <t>Kommunen har gjort översyn gällande befintliga vattenskyddsområden. I kommunen finns tre vattenskyddsområden. Två vattenskyddsområden är upprättade före införandet av miljöbalk (1998:808) (MB). Av dessa två så är ett på gång/ i slutskedet av att få reviderade föreskrifter. Kommunen har påbörjat ett arbete med att revidera föreskrifterna för det tredje.
Kommunen hanterar ett antal ansökningar per år om arbeten inom vattenskyddsområden och tillstånd ges med hänsyn till föreskrifterna som finns att utgå ifrån. 
Länsstyrelsen utövar tillsyn på våra vattenskyddsområden.</t>
  </si>
  <si>
    <t xml:space="preserve">Översyn har genomförts och brister har identifierats.
Handlingsplan för att åtgärda brister är upprättad.
</t>
  </si>
  <si>
    <t>Länsstyrelsen har tillsyn på våra vattenskyddsområden. Kommunen har inte full insyn i hur mycket tillsyn som sker.</t>
  </si>
  <si>
    <t>Miljö- och hälsoskyddsavdelningen utför årligen tillsyn på vattentäkter över vattentäkter som försörjer fler än 50 personer eller där vattentäktens uttag är mer än 10 m3/dygn.</t>
  </si>
  <si>
    <t xml:space="preserve">Kommunens översiktsplan har tydliga förhållningssätt till hur kommunen anser att miljökvalitetsnormerna ska följas, det är genom krav vid tillsyn, bevakning av bebyggelseutvecklingen så MKN vatten inte överskrids och detaljplanering/lovgivning som ska bidra till att MKN vatten ska kunna följas.
I detaljplaneringen ställs krav på godkända lösningar för vatten- och avlopp och därmed tillåts inte tillkommande bebyggelse påverka sjöarnas vattenkvalitet negativt. Kommunen har i översiktsplanens MKB (2021) listat åtgärd som förklarar att vi fortsätter arbeta med åtgärder för MKN vatten genom att fokusera på Vänerns reglering (genom Vänerrådet och Vänersamarbetet) samt att åtgärda vandringshinder i Varnan och Vasgårdaälven. Detta arbete är, om än i olika grad, pågående. 
Kommunen använder såväl i översikts- som detaljplanering digitala kartunderlag och/eller informationen i VISS som underlag.
</t>
  </si>
  <si>
    <t>Uppdrag om VA-plan från 2018 med syfte att ta fram en VA-plan med kommunala ställningstaganden kring dagvattenhantering, reservvattenförsörjning och strategier kring VA- försörjning av områden inom- och utanför kommunalt verksamhetsområde. På grund av ändrad lagstiftning så har vi inte sett någon anledning att gå vidare med VA-plan utan ändrat till Vattentjänstplan. Lagkravet finns inom ramen för lagen om allmänna vattentjänster.
Varken VA-översikt eller VA-policy hade sett annorlunda ut även om vi numera jobbar med tredje delen som en Vattentjänstplan. VA- översikt är en sammanställning av nuläge och VA-policyn är en sammanställning av strategiska vägval, riktlinjer &amp; prioriteringar. 
Kommunen har genom VA-översikten fått bättre kunskap som ökar kommunens förutsättningar för att uppfylla åtaganden enligt vattendirektivet. Kommunens VA-översikt och VA-policy har lett till ett ordnat arbete med vatten, avlopp och dagvatten som i förlängningen kommer ge en minskad påverkan på recipienter. Ett antal vattenförekomster i Kristinehamns kommun uppnår inte god ekologisk eller kemisk status. Framtagandet av en Vattentjänstplan (där VA-översikt och VA-policy är framtagna) med samråd mars-april 2024 kommer långsiktigt minska tillförseln av föroreningar och närsalter till dessa. Genom planen kan till exempel tillsyn och VA-anslutningar långsiktigt prioriteras på ett sätt som kan bidra till att uppfylla miljökvalitetsnormerna för vatten.</t>
  </si>
  <si>
    <t>Det finns information på kommunens hemsida om eldning ”på rätt sätt”.
Kommunen använder bland annat sociala medier vid säsong för att informera.
Anmälan ska göras till kommunens byggavdelning vid installering eller ändring av eldstad och/eller rökkanal/skorsten, vilket tydligt framgår i vår kommunikation.</t>
  </si>
  <si>
    <t>ks@markaryd.se</t>
  </si>
  <si>
    <t>Markaryd</t>
  </si>
  <si>
    <t>Flera av exempelpunkterna ingår i VA-planen och vattentjänstplanen som kommunen håller på att arbeta fram.</t>
  </si>
  <si>
    <t>Den är påbörjad för året, har prioriterats ned tidigare år pga. resursbrist.</t>
  </si>
  <si>
    <t>Har bara ett fåtal lantbruksverksamheter, därav utförs tillsynen som den ska enligt planeringen.</t>
  </si>
  <si>
    <t>Vattenskyddsområden finn över vattentäkterna.</t>
  </si>
  <si>
    <t>Uppdatering är ej gjord.</t>
  </si>
  <si>
    <t>Har inte haft tillräckliga resurser.</t>
  </si>
  <si>
    <t>Tillsynen ligger hos LST.</t>
  </si>
  <si>
    <t>Är en del av planprocessen.</t>
  </si>
  <si>
    <t>VA-planen ligger som förslag till beslut hos politiken.</t>
  </si>
  <si>
    <t>Tillsyn på verksamheter som har småskalig förbränning utförs enligt tillsynsplan.</t>
  </si>
  <si>
    <t>kommun@vetlanda.se</t>
  </si>
  <si>
    <t>Vetlanda</t>
  </si>
  <si>
    <t>Vi saknar struktur  för samverkan mellan kommuner och län. Vi samverkar men inte så strukturerat som vi skulle önska. Vi saknar någon form av moderator.</t>
  </si>
  <si>
    <t>Vattenfrågorna är en prioriterad del i vår tillsyn.</t>
  </si>
  <si>
    <t>Saknas för två men är under utredning för att försörjas av annat verksamhetsområde.</t>
  </si>
  <si>
    <t>Att en ska avvecklas och en annan är under revidering.</t>
  </si>
  <si>
    <t>Samtliga vattenskyddsområden tillsynade under 2023.</t>
  </si>
  <si>
    <t>Tillsyn ej aktuellt, vi har inga vattentäkter med tillstånd enligt MB 9 kap. 10 §?</t>
  </si>
  <si>
    <t>Vattenfrågorna är en viktig del i översikts- och detaljplaner. Ny översiktsplan är under framtagande.</t>
  </si>
  <si>
    <t>Alla delar är ännu inte framtagna.</t>
  </si>
  <si>
    <t xml:space="preserve">Kommunen har informerat om eldning "på rätt sätt" 
Kommunen har infört begränsningar för eldning av trädgårdsavfall
Kommunen har verkat för omställning till värmeförsörjning som ger mindre utsläpp
</t>
  </si>
  <si>
    <t>kommun@arvidsjaur.se</t>
  </si>
  <si>
    <t>Arvidsjaur</t>
  </si>
  <si>
    <t>Övergripande planering med andra närliggande kommuner finns ej.</t>
  </si>
  <si>
    <t>Miljökontoret bör ställa fler krav på verksamhetsutövare att genomföra MIFO 1 utredningar.</t>
  </si>
  <si>
    <t>Det finns inga anmälningspliktiga jordbruk i kommunen.</t>
  </si>
  <si>
    <t>Stor del av vattentäkterna har fortfarande gamla skyddsföreskrifter. Av totalt 17 vattentäkter har 3 nya skyddsområden och föreskrifter antagits och 4 väntar på prövning av Länsstyrelsen.</t>
  </si>
  <si>
    <t>Se kommentaren ovan.</t>
  </si>
  <si>
    <t>Tillsynen ligger hos Länsstyrelsen. Vad kommunen känner till har ingen tillsyn bedrivits av Länsstyrelsen.</t>
  </si>
  <si>
    <t>Den huvudsakliga tillsynen har varit av vattenverket och reservoarerna samt egenkontroller och provtagning.</t>
  </si>
  <si>
    <t>Kommunen arbetar med frågan såväl i översiktsplanering som detaljplanering,</t>
  </si>
  <si>
    <t>Kommunen har reviderat befintlig VA-plan inför mandatperioden.</t>
  </si>
  <si>
    <t>Historiskt har kommunen arbetar mycket med frågan. I dagsläget bedömer kommunen att behovet att arbeta med frågan inte är lika stort. Värmeverket byggdes år 2004, vilket innebär att vedeldningen minskade drastiskt. Även andra bättre uppvärmningssystem som bergvärme och luftvärme har inneburit att vedeldningen minskat.</t>
  </si>
  <si>
    <t>kontaktcenter@varnamo.se</t>
  </si>
  <si>
    <t>Värnamo</t>
  </si>
  <si>
    <t>Vet inte varför, men förmodligen beror det på att alla är överbelastade med arbete och ingen har haft tid att ta tag i det.</t>
  </si>
  <si>
    <t>Har hittills inte prioriterat att kontrollera att miljökvalitetsnormer för yt- och grundvatten uppnås. Övergripande planering saknas.</t>
  </si>
  <si>
    <t>Alla vattentäkter har skydd. Vi arbetar med att förnya dem.</t>
  </si>
  <si>
    <t>Vi ser över skyddsområdena.</t>
  </si>
  <si>
    <t>Vi håller koll på att skyddsföreskrifterna följs.</t>
  </si>
  <si>
    <t>Vi håller koll på att vattentäkterna är i bra skick.</t>
  </si>
  <si>
    <t>Vet ej</t>
  </si>
  <si>
    <t>vet ej</t>
  </si>
  <si>
    <t>Vi har genomfört några av punkterna, men har några som vi behöver arbeta mer med. 
Vi är just nu inne i ett skede där VA-planen uppdateras och en ny ÖP ska tas fram. Där ska dessa frågor ingå och samordnas.</t>
  </si>
  <si>
    <t>Vi håller på med att uppdatera VA-planen med tillhörande plan för dagvatten</t>
  </si>
  <si>
    <t>Har inte prioriterats</t>
  </si>
  <si>
    <t>bergs.kommun@berg.se</t>
  </si>
  <si>
    <t>Berg</t>
  </si>
  <si>
    <t>Förvaltningsövergripande jobbar kommunerna med planer och strategier för dagvatten och vattentjänster.</t>
  </si>
  <si>
    <t>Vi hanterar inkommande ärenden men initierar inte tillsyn.</t>
  </si>
  <si>
    <t>Tillsyn har genomförts under 2023 på jordbruk.</t>
  </si>
  <si>
    <t>Arbetet med fastställandet av vattenskyddsområden håller på att slutföras.</t>
  </si>
  <si>
    <t>Arbetet håller på att slutföras.</t>
  </si>
  <si>
    <t>Större delen av ansvaret ligger på länsstyrelsen.</t>
  </si>
  <si>
    <t>Tillsyn utförs</t>
  </si>
  <si>
    <t>MKN för vatten är ett lagkrav i alla detaljplaner vi tar fram. Vi hanterar MKN i översiktsplaner på en övergripande nivå. Nu ställer vi krav på dagvattenhantering i bygglov.</t>
  </si>
  <si>
    <t>Vi har en VA-plan och en dagvattenstrategi och vattentjänstplan på gång.</t>
  </si>
  <si>
    <t>Vi har bestämmelser i lokala hälsoskyddsföreskrifter om eldning och information på hemsidan. Men inte specifikt om dioxiner.</t>
  </si>
  <si>
    <t>burlovs.kommun@burlov.se</t>
  </si>
  <si>
    <t>Burlöv</t>
  </si>
  <si>
    <t>Kommunen har en förvaltningsövergripande planering för vatten och samverkar med andra aktörer i frågorna. Plan för Burlövs vatten 2018-2027 har tagits fram i samarbete med Trafikverket och VA-syd. Planen ger åtgärder för att minska såväl översvämningar som rening av kommunens vattendrag. Det finns också en VA-plan och en dagvattenstrategi. Dock saknas en plan för vattenanvändning i ett förändrat klimat.</t>
  </si>
  <si>
    <t>Kommunen är liten och tillsyn görs ofta. Miljökvalitetsnormer för vatten är prioriterade, men inte uttryckligen.</t>
  </si>
  <si>
    <t>Kommunen är liten och tillsyn görs ofta, i synnerhet hos de få lantbrukare som verkar i kommunen. Relevanta krav ställs vid tillsyn. Checklista 5-yes.</t>
  </si>
  <si>
    <t>Ej relevant i kommunen. Finns inga vattenskyddsområden. och endast ett fåtal enskilda vattentäkter. Kommunens vatten kommer huvudsakligen från Vombsjön.</t>
  </si>
  <si>
    <t>MKN för vatten beaktas kontinuerligen i planering. Information från VISS är integrerat med kommunens vattenplan, vilken vidare är integrerad med översiktsplaneringen och planeringen i allmänhet. Vad gäller samverkan med länsstyrelse, region och närliggande kommuner sker sådan inte på ett proaktivt sett, men däremot indirekt genom samarbetet inom kommunalförbundet VA Syd och i samrådsprocesser. 
I framtagandet av en ny översiktsplan hanteras miljökvalitetsnormer även genom planens miljöbedömning och miljökonsekvensbeskrivning. 
Någon systematisk översyn av gamla detaljplaner har inte gjorts. Vid varje planprövning så tas däremot hänsyn till miljökvalitetsnormer. Om det anses nödvändigt utefter förutsättningar så förs en skrivning om detaljplanens vattenhantering in i detaljplanens syfte.</t>
  </si>
  <si>
    <t>Strategierna/planerna nämnda ovan behandlar avlopps- och dagvattenhanteringen, vattenförsörjning samt avrinning från jordbruksmark. De bestämmer bla vilken skyddsnivå som ska gälla och var verksamhetsområden ska inrättas och hur dagvatten ska hanteras hållbart. I VA-planen finns en del ställningstagande om vattenförsörjning. En av de bärande strategierna är att fördröja vatten i dagvattendammar och våtmarker (jordbruksmark). Planerna används kontinuerligt i samhällsbyggnadsprocesserna i kommunen.</t>
  </si>
  <si>
    <t>Det finns information som beskriver hälsorisker med vedeldning på kommunens hemsida. Trädgårdsavfall (eldning) har begränsningar i tid i dp-områden. Trenden ang värmeförsörjning är att det blir färre fastigheter som har primär bränsleförsörjning via fastbränsle. Uppvärmningssystemen i kommunen bygger till största delen på fjärrvärme, gas och el.</t>
  </si>
  <si>
    <t>karlskrona.kommun@karlskrona.se</t>
  </si>
  <si>
    <t>Karlskrona</t>
  </si>
  <si>
    <t>Vi arbetar inte i dagsläget förvaltningsövergripande med planering för åtgärdsprogrammets genomförande. Däremot genomförs åtgärder förvaltningsövergripande.</t>
  </si>
  <si>
    <t>Kommunen har ställt krav på åtgärd där det är motiverat utifrån miljökvalitetsnormerna för vatten.</t>
  </si>
  <si>
    <t>Uppföljning av tillsyn av hästgårdar/lantbruk inom vattenskyddsområde för yt- och grundvatten.
Informationskampanj om Lovabidrag för att åtgärda näringsläckage på hagmark.</t>
  </si>
  <si>
    <t>Tillsyn bedrivs systematiskt och regelbundet för samtliga vattenskyddsområden.Tillsyn bedrivs systematiskt och regelbundet för samtliga vattentäkter.Kommunen har gjort en översyn gällande befintliga vattenskyddsområden.Kommunen arbetar vid behov med revidering av föreskrifter</t>
  </si>
  <si>
    <t>Ingen kommentar</t>
  </si>
  <si>
    <t>Ny Översiktsplan har tagit hänsyn till och samordnats med aktuella planeringsunderlag. I samtliga DP-ärenden hanteras förhållande till MKN för vatten och förbättringar föreslås. 
Konsekvenser och alternativa lösningar redovisas i alla DPärenden och gällande ÖP.
Inom kommunen finns vidare många områden med konstaterade och misstänkta föroreningar i mark. När misstänkt förorenad mark ska bebyggas behöver eventuella markföroreningar utredas och lokaliseras för att kunna åtgärdas under byggnation.
Tillsyn av enskilda avlopp genomförs kontinuerligt. Utbyggnad av kommunalt va-nät pågår. 
Översiktsplanen anger att ny bebyggelse/nya detaljplaner ska lokaliseras till områden med förutsättningar för en långsiktig hållbar VA-försörjning. Kommunen ska även verka för att ensilda avlopp ansluts till kommunal avloppslösning.</t>
  </si>
  <si>
    <t>Kommunen har dokumenterat hur yt- och grundvatten-förekomsternas status kan komma att påverkas av VA -och dagvattenhanteringen i kommunen. Kommunen har dokumenterat var miljökvalitetsnormerna för vatten riskerar att inte följas på grund av VA -och dagvattenhanteringen.Kommunen har dokumenterat vilka åtgärder som krävs inom VA -och dagvattenhantering för att miljökvalitetsnormerna ska kunna följas.Kommunen har påbörjat arbetet med att genomföra åtgärderna så att miljökvalitetsnormer för yt- och grundvatten ska kunna följas. Åtgärden beräknas vara klar juli 2024</t>
  </si>
  <si>
    <t>kommun@orust.se</t>
  </si>
  <si>
    <t>Orust</t>
  </si>
  <si>
    <t>Kommunen har identifierat de vattenförekomster som riskerar att inte uppnå miljökvalitetsnormerna för vatten i ÖP. Kommunen samverkar med andra om åtgärder för förbättrad vattenstatus inom t.ex. projekten 8 + fjordar, LOVA och LEVA åtgärdssamordning.</t>
  </si>
  <si>
    <t>Endast händelsestyrd tillsyn har utförts inom förorenade områden år 2023. Handlingsplan för förorenade områden saknas. Ett par större ärenden har drivits tidigare år med statligt stöd (riskklass 1 objekten Kårehogen och Töllås gruva). Töllås gruva är klar men Kårehogen är överklagad.</t>
  </si>
  <si>
    <t>Planerad tillsyn av lantbruk, hästgårdar har utförts in en mindre omfattning 2023. Rådgivning till lantbruk och andra markägare om vattenvårdsåtgärder sker kontinuerligt genom kommunens åtgärdssamordnare</t>
  </si>
  <si>
    <t>Samtliga som bedöms vara i behov av skydd har vattenskyddsområde. Korskällan, Rödsvattnet, Vindön och Kattevik</t>
  </si>
  <si>
    <t xml:space="preserve">Nya beslut med föreskrifter har beslutats 2023 för Rödsvattnet och Korskällans vattenskyddsomåde, Rödsvattnet är överklagad men Korsskällan vunnit laga kraft. 
Vattenskyddsområdet på Vindön är upprättat efter 1998. 
Vattenskyddsområdet kring Kattevik upprättades 1991 men har inte setts över.
</t>
  </si>
  <si>
    <t>Tillsyn av enskilda avlopp och lantbruk genomfördes i samband med genomgången av vattenskyddsområdena för Rödvattnet. Dispensansökningar hanteras. Det finns ingen kontinuerlig tillsyn av att skyddsföreskrifterna för vattentäkterna följs.</t>
  </si>
  <si>
    <t>Vi har inte haft tillståndsplikt för vattentäkter</t>
  </si>
  <si>
    <t>I nya ÖP2040 som är under framtagande, samt i nya detaljplaner är avsikten att dessa genomförs på ett sådant sätt att det bidrar till att MKN för vatten ska kunna följas.</t>
  </si>
  <si>
    <t>Kommunens VA-plan uppdaterades senast 2021 och den behöver ses över med hänsyn till MKN. Plan för dagvatten saknas och ska tas fram.</t>
  </si>
  <si>
    <t xml:space="preserve">Kommunen har energirådgivning samt har informerat om eldning "på rätt sätt", samt har begränsningar för eldning av trädgårdsavfall
</t>
  </si>
  <si>
    <t>kommun@solleftea.se</t>
  </si>
  <si>
    <t>Sollefteå</t>
  </si>
  <si>
    <t>Kommunen har en tillsynsplan men koppling till åtgärdsprogrammet är inte tydligt beskrivet för tidigare år.</t>
  </si>
  <si>
    <t>Vi arbetar med ett strategipaket och frågan prioriteras</t>
  </si>
  <si>
    <t>Tillsyn sker på alla större jordbruk samt tas ett 20 tal mindre med varje år, detta inkluderar även hästgårdar.</t>
  </si>
  <si>
    <t>I kommunen har vi många vattentäkter som behöver skydd, tyvärr tar handläggningen hos länsstyrelsen väldigt lång tid vilket innebär att endast ett fåtal kan fastställas varje år.</t>
  </si>
  <si>
    <t>Se 3.2 samt så är det svårt för mindre föreningar att klara av processen men VSO. Vi kommer däremot att arbeta med den frågan under år 2024.</t>
  </si>
  <si>
    <t>Vi har 26 Vattenskyddsområden och har tillsynat 2, inte så många men vi har hittat en bra metodik att arbeta utifrån och kommer fortsätta att arbeta med detta framåt. I många fall är det tyvärr oklart vilken myndighet som har tillsynen.</t>
  </si>
  <si>
    <t>Utförs som en del av livsmedelskontroll.</t>
  </si>
  <si>
    <t>Vi använder Viss men det är ju inte komplett så ett mer djuogående arbete kommer att ske under 2024 för hela Miljö- och byggenheten för intern samsyn för DP och ÖP</t>
  </si>
  <si>
    <t>Dagvatten kommer att utredas i en egen plan likaså slamhanteringen. Det finns med som utredning i VA planen</t>
  </si>
  <si>
    <t>Vi informerar alla nya kaminägare vid bygganmälan samt har haft annons i lokalt blad och på hemsidan.</t>
  </si>
  <si>
    <t>kommun@nordmaling.se</t>
  </si>
  <si>
    <t>Nordmaling</t>
  </si>
  <si>
    <t>Kommunens arbete med Vattentjänstplan pågår aktivt.
Översiktsplan är också under framtagande.
Information tillgänglig i VISS används i planering och vid ärendehandläggning. VISS används även som prioriteringsunderlag för den inventering av enskilda avlopp som pågått i kommunen sen 2015.</t>
  </si>
  <si>
    <t>Handlingsplan för förorenade områden är framtagen under 2023 och är antagen i nämnd.</t>
  </si>
  <si>
    <t>Miljötillsyn av jordbruk är planerad att genomföras under 2024. Fokus på gödselhantering och näringsläckage.</t>
  </si>
  <si>
    <t xml:space="preserve">Samtliga kommunala samt större enskilda vattentäkter har fastställda vattenskyddsföreskrifter.
</t>
  </si>
  <si>
    <t>En översyn av vattenskyddsområden, både gällande kommunala vattentäkter samt större gemensamma vattentäkter pågår.
Arbetet med Vattentjänstplanen är i slutskedet.</t>
  </si>
  <si>
    <t>Händelsestyrd tillsyn utförs. Vid ärendehantering, exempelvis skogsavverkning inom skyddsområden, föreläggs att villkoren i föreskrifterna ska efterlevas.</t>
  </si>
  <si>
    <t>Tillsyn av vattentäkter kopplade till livsmedelsverksamheter utförs. 
Inventeringsarbetet gällande de större enskilda vattentäkterna (50 pe) pågår.</t>
  </si>
  <si>
    <t xml:space="preserve">Översikts- och detaljplanering genomförs på ett sådant sätt att det bidrar till att MKN för vatten ska kunna följas.
Som en del i översiktsplanen framgår det hur kommunen anser att miljökvalitetsnormerna ska följas.
Kommunen använder digitala kartunderlagen och delvis också informationen i VISS som underlag i den fysiska planeringen.
Vid arbete med översiktsplan tas hänsyn till övriga kommunala planeringsunderlag på ett sådant sätt att MKN för vatten ska kunna följas.
Arbetet med att fysisk planering, (VA-plan, Vattentjänstplan) genomförs i samverkan med länsstyrelsen och kranskommuner.
</t>
  </si>
  <si>
    <t>Långt framskridet arbete med framtagande av ny VA-plan samt Vattentjänstplan.</t>
  </si>
  <si>
    <t>Småskalig förbränning inom tätorten är sedan många år kraftigt i avtagande och upplevs inte som något egentligt problem. En stor andel hushåll har satsat på värmepumpsanläggningar (främst bergvärme och luft-luftvärmepumpar) och kommunen erbjuder även fjärrvärme. 
Kommunen har tillgång till en Energi- och klimatrådgivare som erbjuder kommunmedborgarna vägledning till alternativa energikällor för uppvärmning.
Begränsningar för eldning av trädgårdsavfall inom detaljplanelagt/tätbebyggt område finns, med avseende på tillåten eldningsperiod och vad som får eldas på den egna fastigheten.</t>
  </si>
  <si>
    <t>vasterviks.kommun@vastervik.se</t>
  </si>
  <si>
    <t>Västervik</t>
  </si>
  <si>
    <t>Kommunen arbetar sedan många år gemensamt med förvaltningsövergripande VA-planering där MKN och åtgärdsprogram vatten ingår. Likaså arbetar den lokala tillsynsmyndigheten med behovsstyrd tillsyn sedan länge. Arbetet har nyligen förtydligats i en vattentjänstplan.</t>
  </si>
  <si>
    <t>Kommunens miljömyndighet har ännu inte tagit fram en prioriteringsplan rent generellt för våra förorenade områden. Däremot har vi prioriterat de nedlagda kommunala deponier som har störst spridningsrisk till framför allt grundvatten i de undersökningar som genomförts och fortsatt genomförs. En handlings-/ prioriteringsplan är på gång.</t>
  </si>
  <si>
    <t xml:space="preserve">Kommunens miljömyndighet bedriver regelbunden tillsyn på alla jordbruk med &gt;50 ha brukad mark (åker) eller &gt;30 djurenheter. De större lantbruken (tillstånds- och anmälningspliktiga) villkor som är hårdare än standardvillkoren för t.ex. gödselspridning och skyddszoner för att minska problematiken med näringsbelastning kring de vattenförekomster där detta behövs enligt VISS. Tillsynen är mer kopplad till större verksamhet – ökat tillsynsbehov än var verksamheten i fråga ligger. Den mark lantbruken använder varierar utifrån vilka arrenden etc. de har tillgång till så en viss lantbruksverksamhet kan ena året bedrivas vid en känslig vattenförekomst och året efter inte alls. 
På de mindre verksamheterna (mindre än 100 djurenheter men med &gt;50 ha åker eller &gt;30 djurenheter) kontrolleras att de åtminstone uppfyller Jordbruksverkets grundläggande krav kring gödselhantering, gödselspridning, växtskyddsmedel mm som kan påverka vattenförekomster.  
På grund av resursbrist kan dock inte de minsta lantbruksverksamheterna, hästgårdar mm kring vattenförekomsterna tillsynas i den omfattning som vore önskvärt. Dessa kan, illa skötta, ha nog så stor påverkan. En orsak till resursbristen på området är Jordbruksverkets vägran att tillhandahålla de uppgifter de har om vilka djurhållande verksamheter som finns i kommunen. Detta innebär att kommunen tvingas till ett tidsödande dubbelarbete för att försöka få fram de uppgifter Jordbruksverket redan har, tid som i stället skulle kunna läggas på tillsyn och vid behov krav på åtgärder. Dessutom blir kommunens inventering helt beroende av människors ärliga vilja att berätta om sin verksamhet i stället för att kunna baseras på registrerade uppgifter om djurinnehav. Tillgång till Jordbruksverkets uppgifter skulle förenkla väldigt mycket och möjliggöra arbete med tillsyn i stället för ändlösa inventeringar av uppgifter som redan finns.  
Den stora merparten av djurhållningen och den brukade marken och därmed förknippad problematik kopplad till miljökvalitetsnormer för vatten står dock under tillsyn. 
</t>
  </si>
  <si>
    <t>Samtliga allmänna vattentäkter har vattenskyddsområde, men kan behöva revideras. Prioriteringsordning finns.</t>
  </si>
  <si>
    <t xml:space="preserve">Samtliga allmänna vattentäkter har vattenskyddsområde, men kan behöva revideras.
En gemensam översyn av områdena tillsammans med länsstyrelsen vore lämpligt. I Vattenförsörjningsplan har en prioritering genomförts.
</t>
  </si>
  <si>
    <t>Länsstyrelsen har tillsynen över vattenskyddsområden i Västerviks kommun. Det är länsstyrelsen som bör svara.</t>
  </si>
  <si>
    <t>Tillsyn av vattentäkter sker enligt livsmedelslagstiftningen.
Tillsynen kopplad till vattenskydd sker via länsstyrelsen.
Tillsyn över de vattentäkter som föregås av tillstånd via kommunen har ännu inte prioriterats.</t>
  </si>
  <si>
    <t>Det görs gedigna utredningar i samband med översiktlig planering och detaljplanering. Ställs krav på utredningar även i bygglovhantering.</t>
  </si>
  <si>
    <t>Vattentjänstplan fastställd. Planen är ett samlande dokument för kommunens VA-planering och där uppdateras strategiska ställningstaganden i VA-plan, Vattenförsörjningsplan och dagvattenstrategi. Beslut tas också om att genomföra skyfallsanalyser (Västervik stad) och uppdatera VA-utvecklingsplan från 2013.</t>
  </si>
  <si>
    <t>Kommunen har regler för var och hur eldning får ske via de lokala ordningsföreskrifterna. Informationsfilmer om hur man eldar på ett effektivt sätt finns på kommunens hemsida.</t>
  </si>
  <si>
    <t>kommun@stromsund.se</t>
  </si>
  <si>
    <t>Strömsund</t>
  </si>
  <si>
    <t>Vi tillgodoser att miljökvalitetsnormerna uppnås genom:
tillsynsplan och behovsutredning för miljöfarlig verksamhet som inkluderar små avlopp, vattenskyddsområden, förorenade områden, jordbruk,
översikts- och detaljplaner.
Dock i annan form än den förvaltningsövergripande planen.</t>
  </si>
  <si>
    <t>Bristande bemanning enligt behovsutredningen.</t>
  </si>
  <si>
    <t>Tillsyn sker i huvudsak enbart på C-anläggninge. Problemen med övergödning från jordbruk i kommunen är försumbara.</t>
  </si>
  <si>
    <t>Arbete pågår.</t>
  </si>
  <si>
    <t>Utredning av nya skyddsområden har högre prioritet.</t>
  </si>
  <si>
    <t>Tillsyn bedrivs i huvudsak genom handläggning av ärenden enligt föreskrifter, uppsökande tillsyn planeras utifrån tillsynsplan.</t>
  </si>
  <si>
    <t>Det finns ingen tillståndsplikt för vattentäkter i kommunen enligt 9 kap. 10 § MB.</t>
  </si>
  <si>
    <t>Nyligen antagit ny översiktsplan.</t>
  </si>
  <si>
    <t>Resursbrist. Ej prioriterat.</t>
  </si>
  <si>
    <t>Vi informerar, förbud finns i föreskrift och kommunens energibolag erbjuder fjärrvärme - men det går alltid att göra mer.</t>
  </si>
  <si>
    <t>info@lessebo.se</t>
  </si>
  <si>
    <t>Lessebo</t>
  </si>
  <si>
    <t>Några av delarna uppfylls i dagsläget, medan andra kan arbetas mer med. Tillsynsplan inkluderar inte uppsökande tillsyn men tas med i behovsutredning.</t>
  </si>
  <si>
    <t>Krav har endast ställts med pågående sanering.</t>
  </si>
  <si>
    <t>Ej prioriterat 2023.</t>
  </si>
  <si>
    <t>Alla vattentäkter över 50 personer har vattenskyddsområde.</t>
  </si>
  <si>
    <t>Pågående arbete med att se över äldre vattenskyddsområden.</t>
  </si>
  <si>
    <t>Samtliga vattentäkter är u-verksamheter och det görs tillsyn vid driftstörning, klagomål eller misstanke om misskötsel enligt beslutad tillsynsplan.</t>
  </si>
  <si>
    <t>I både detaljplanearbete och översiktsplanearbetet tas hänsyn till MKM.</t>
  </si>
  <si>
    <t>Kommunen har en antagen och uppdaterad VA-plan samt pågår ett arbete med framtagande en vattentjänstplan.</t>
  </si>
  <si>
    <t>I vår energi/miljö, klimatstrategiska program finns riktlinjer och mål.
Begränsad eldning i detaljplanelagt område- eldning utomhus i lokala hälsoföreskrifter.
Större tätorter tillhandhåller fjärrvärme.</t>
  </si>
  <si>
    <t>kommunen@hoganas.se</t>
  </si>
  <si>
    <t>Höganäs</t>
  </si>
  <si>
    <t>Med förvaltningsövergripande menar vi 1) kompetensen för frågorna finns inom kommunen, 2) samordning sker mellan de två berörda förvaltningarna i arbetet med VA, fysisk planering och tillsyn via dialog, 3) svaret i enkäten samordnas genom en person med kompetens i Vattendirektivet och VISS. Det som inte finns är en formaliserad organisation för samordning. Vi anser att vi kan hantera det via dialog internt då vi är en liten kommun där alla sitter i närheten av varandra.</t>
  </si>
  <si>
    <t>Vi har ett flertal objekt men ingen med känd påverkan av vattenförekomster.</t>
  </si>
  <si>
    <t>Det är svårt med att få ned kväveläckaget i ren fältodling och via tillsyn. Utslaget blir ganska kraftigt eftersom kommunen består till 70 % åkermark.</t>
  </si>
  <si>
    <t>Kommunen är med i Sydvatten och vi har inga aktiva vattentäkter inom kommunen.</t>
  </si>
  <si>
    <t>Se fg svar. Vi har ett gammalt litet vattenskyddsområde som inte fyller någon funktion, denna kommer att upphävas.</t>
  </si>
  <si>
    <t>Vi har inga vattentäkter, i övrigt se fg svar</t>
  </si>
  <si>
    <t>Kommunen har inga aktiva kommunala vattentäkter men det finns två mindre privata som omfattas av tillsyn.</t>
  </si>
  <si>
    <t>Frågan har hanterats i processen med översiktsplanen. I alla nya detaljplaner hanteras vattendirektivet. I bygglovsprocessen hanteras frågan främst genom remisshanteringen.</t>
  </si>
  <si>
    <t>Både VA-plan och vattentjänstplan finns sedan några år tillbaka (2015 första, nu reviderad).</t>
  </si>
  <si>
    <t>Begränsning av eldning i de lokala ordningsföreskrifterna samt information och rådgivning.</t>
  </si>
  <si>
    <t>info@fagersta.se</t>
  </si>
  <si>
    <t>Fagersta</t>
  </si>
  <si>
    <t>Förvaltningsövergripande planering pågar</t>
  </si>
  <si>
    <t>kommunen har genomfört tillsyn för alla förorenade områden enligt kap 10 MB som bidrar till risk att inte nå god status enligt riskbedömningen i VISS</t>
  </si>
  <si>
    <t>Nej, vissa mindre lantbruk och hästgårdar har inte fått tillsyn. Lantbruk med mera än 30 djurenheter eller 100 ha åkermark har fått tillsyn och alla andra verksamheter i kommunen har tillsyn på som bidrar på som bidrar till risk att inte nå god status</t>
  </si>
  <si>
    <t>Skalssydds åtgärder har utförts på verksamheterna risk och sårbarhets analyser på yttre hot med mera</t>
  </si>
  <si>
    <t>Vissa viktiga anläggningar är numer skyddsobjekt.</t>
  </si>
  <si>
    <t>Frågan om ansvar  för tillsyn är inte riktigt klarlagt då vattentäkt tillhör Fagersta kommun men är placerad i Smedjebackens kommun olika tillsyns ansvariga myndigheter</t>
  </si>
  <si>
    <t>Vattenskydds områden är under revidering</t>
  </si>
  <si>
    <t>Jobbar aktivt med detta</t>
  </si>
  <si>
    <t>Ny VA Plan under revidering.</t>
  </si>
  <si>
    <t>Genom information på hemsida och tidningsannonser</t>
  </si>
  <si>
    <t>kommun@filipstad.se</t>
  </si>
  <si>
    <t>Filipstad</t>
  </si>
  <si>
    <t>Vi arbetar främst med detta i tillsyn av miljöfarlig verksamhet, vid handläggning av ansökningar för enskilda avlopp och arbeten inom vattenskyddsområden. Under 2024 ska tillsyn av jordbruk påbörjas och inventering av 20-50 enskilda avlopp.</t>
  </si>
  <si>
    <t>Två större områden är SGU huvudman för och dessa är två av de tio största i Värmland. En handlingsplan för arbete med förorenade områden ska tas fram under 2024.</t>
  </si>
  <si>
    <t>Planerad tillsyn på kommunens största jordbruk är planerad under vår/sommar 2024. Det finns (vad vi har kännedom om) inget lantbruk som har så stort antal att de är anmälningspliktiga.</t>
  </si>
  <si>
    <t>Föreskrifter finns för vattenskyddsområden och arbeten som planeras inom dessa är villkorade.</t>
  </si>
  <si>
    <t>Samtliga föreskrifter är uppdaterade efter miljöbalkens införande. Det finns 5 vattenskyddsområden i kommunen.</t>
  </si>
  <si>
    <t>Tar alltid hänsyn till vattenskyddsområden vid handläggning och tillståndsprövning.</t>
  </si>
  <si>
    <t>Hänsyn tas vid handläggning av ärenden.</t>
  </si>
  <si>
    <t>Översiktsplanen behandlar åtgärder kopplade till åtgärdsprogram för Västerhavets vattendistrikt.</t>
  </si>
  <si>
    <t>I VA-planen föreslås framtagande av en kommunal dagvattenstrategi som tydliggör ansvar
och roller samt skapa ett kommunalt nätverk för dagvattenfrågorna. Detta för att förebygga
klimateffekter, skapa en enklare och effektivare hantering av ärenden.
och roller samt skapa ett kommunalt nätverk för dagvattenfrågorna. Detta för att förebygga klimateffekter, skapa en enklare och effektivare hantering av ärenden.</t>
  </si>
  <si>
    <t>Resursbrist samt att fler fastighetsägare byter uppvärmning till luft/vatten- eller bergvärme.</t>
  </si>
  <si>
    <t>kansli@skurup.se</t>
  </si>
  <si>
    <t>Skurup</t>
  </si>
  <si>
    <t>VA 3 gällande c. Miljö och plan 4.</t>
  </si>
  <si>
    <t>Vi jobbar på med förorenade områden. Vi ställer krav vid masshantering och exploatering.</t>
  </si>
  <si>
    <t>Tillsyn sker och krav ställs.</t>
  </si>
  <si>
    <t>Tillsyn utförs fullt ut enligt d. VA-enheten graderar a och b till en 2.</t>
  </si>
  <si>
    <t>VA:s motivering av b. Arbete sker genom revidering av skyddsområden och avgränsningar sker.</t>
  </si>
  <si>
    <t>Kommunen har inte några antagna vattenskyddsområden. Tillsyn sker på vattenverken och deras närområde.</t>
  </si>
  <si>
    <t>Tillsyn sker på vattentäkter som klassas enligt livsmedelslagstiftningen. De som har ett något större uttag än ett hushåll. Det sker inte mer än behovsanpassad tillsyn på enskilda vattentäkter (hushåll).</t>
  </si>
  <si>
    <t>Vi arbetar med detta löpande. Ett ännu tätare samarbete kring frågan hade förbättrat måluppfyllelsen.</t>
  </si>
  <si>
    <t>Planeras under 2024. Fokus ligger på vattentjänstplan och revidering.</t>
  </si>
  <si>
    <t>Vi har infört alla åtgärder i självutvärdering förutom "andra aktiviteter och begränsningar". 
Det finns möjlighet till fjärrvärme i de större samhällena (privat företag) men vi har inte verkat för omställning i form av anslutning till fjärrvärme via tex energiplan för uppvärmning.</t>
  </si>
  <si>
    <t>sollentuna.kommun@sollentuna.se</t>
  </si>
  <si>
    <t>Sollentuna</t>
  </si>
  <si>
    <t>Vi har inte nyttjat Informationen som finns i vatteninformationssystem Sverige (VISS) och/eller vattenmyndigheten digitala åtgärdsunderlag  för kommunens planering eftersom vi har eget underlag som vi bedömer är mer exakt och bättre. I övrigt har vi gjort allt enligt stöd för självutvärdering med undantag för MKN där vi bedömer att vi har koll på 95%.</t>
  </si>
  <si>
    <t>Tillsynen arbetar med frågan och vissa platser har prioriterats i vattenplanen. Vi har inlett dialog med båtklubbar och miljökrav kommer att införas i arrendeavtal. Kommunen har mer än 400 potentiellt förorenade områden enligt EBH-stödet varav endast vissa undersökts och sanerats.</t>
  </si>
  <si>
    <t>Kommunen har relativt sett få jordbruk och djurhållare. Samtliga har fått regelbunden tillsyn enligt planerade intervall. Tillsynen hade kunnat planeras tydligare utifrån MKN, därav inte en femma.</t>
  </si>
  <si>
    <t xml:space="preserve">Vårt vattenskyddsområde är i behov av nya föreskrifter. Dessa har varit på gång under två decennier. Kommunen har inte en aktiv roll i arbetet utan är remissinstans.
</t>
  </si>
  <si>
    <t>Ligger utanför kommunens rådighet. Se kommentar ovan.</t>
  </si>
  <si>
    <t>Tillsynsinsatser har till viss del avvaktat nya skyddsföreskrifter, som ständigt försenats.</t>
  </si>
  <si>
    <t>Tillsynsinsatser har till viss del avvaktat nya skyddsföreskrifter, som ständigt försenats. Ingen miljöbalkstillsyn sker på mindre vattentäkter men viss tillsyn enligt dricksvattenföreskrifterna sker.</t>
  </si>
  <si>
    <t>Vid bygglov ställs krav utifrån detaljplanen (plankartan). Här saknas lagstöd för att ställa krav utifrån MKN eftersom MKN-krav inte får ställas i plankartan.</t>
  </si>
  <si>
    <t>Vattenplanen svarar på det åtgärden efterfrågar. Vattenplanen är antagen och åtgärdsarbetet är i full gång.</t>
  </si>
  <si>
    <t>Reglering av eldning av trädgårdsavfall behöver ses över.</t>
  </si>
  <si>
    <t>info@salem.se</t>
  </si>
  <si>
    <t>Salem</t>
  </si>
  <si>
    <t>Vi är nästan klara med vår VA-plan och vattentjänstplanen</t>
  </si>
  <si>
    <t>svårt att säga</t>
  </si>
  <si>
    <t>vi har ingen jordbruk.</t>
  </si>
  <si>
    <t>SVOA äger den enda vattenskyddsområdet i kommunen</t>
  </si>
  <si>
    <t>man tar alltid hänsyn till dagvatten och recipient när man tar fram en detaljplan</t>
  </si>
  <si>
    <t>Vår nya VA-plan är snart klar och ska beslutats högre upp</t>
  </si>
  <si>
    <t>det gör vi inte</t>
  </si>
  <si>
    <t>kommun@osteraker.se</t>
  </si>
  <si>
    <t>Österåker</t>
  </si>
  <si>
    <t xml:space="preserve">Kommunen har tagit fram en övergripande sammanställning av alla vatten (inte bara vattenförekomster) och utifrån avrinningsperspektiv tagit fram förslag till åtgärder för att förbättra vattenkvaliten med syfte att nå god kemisk och ekologisk status. 
Vi har identifierat de vattenförekomster som riskerar att inte uppnå MKN för vatten
VISS används som planeringsunderlag
Vi samverkar men grannkommuner i vattenförvaltningsfrågor inom ramen för samverkansgrupper som åkerströmmen vattenvårdssamverkan. 
Vi har ett klimatanpassningsarbete och funktion för detta arbete inom ramen för den strategiska planeringen som pågått sedan 2016 med syfte att förbereda kommunen för ett förändrat klimat.
Det finns en funktion för ansvar att samordna det förvaltningsövergripande arbetet på avdelningen för strategisk planering
</t>
  </si>
  <si>
    <t>Vi har jobbat med våra prioriterade förorenade områden som exempelvis våra marinor och båtuppställningsplatser där vi bedriver ett progressivt arbete i framkant. Vi har även prioriterat tillsyn med våra deponier. Vi har identifierat förorenade områden och i GIS tagit fram underlag mer utvecklade än Länsstyrelsens EBH lager. Vi utreder hotspots för PFAS och har PFAS relaterad tillsyn.</t>
  </si>
  <si>
    <t>Vi arbetar med gödselfrågor sett till deras påverkas på MKN vatten. Österåker har få jordbruk, men de objekt vi har, där bedrivs tillsyn.</t>
  </si>
  <si>
    <t>Kommunen bedriver tillsyn på större/gemensamma vattentäkter enligt livsmedelsverkets författningssamling.</t>
  </si>
  <si>
    <t>Vi har inte tagit över tillsynen från Länsstyrelsen.</t>
  </si>
  <si>
    <t>Kontinuerlig tillsyn över gemensamma vattentäkter genomförs</t>
  </si>
  <si>
    <t>MKN hanteras i detaljplanearbetet och nämns i översiktsplanen. Till översiktsplanen finns tillhörande Va plan och andra planer där samordning skett. Den fysiska planeringen sker i samråd med regionen och berörda grannkommuner.</t>
  </si>
  <si>
    <t>Kommunen har god kunskap gällande vilka vattenområden som påverkas av avlopps- och dagvatten men åtgärderna för att åtgärda dessa utmaningar är enbart delvis utförda eller pågående.</t>
  </si>
  <si>
    <t>Vi har krav gällande eldning och har på kommunens webbplats mycket information om hur man ska elda för minsta möjliga utsläpp. Kommunen har energirådgivare som delvis arbetar med att minska miljöpåverkan av eldning trots att deras fokus ligger på klimat.</t>
  </si>
  <si>
    <t>info@vaggeryd.se</t>
  </si>
  <si>
    <t>Vaggeryd</t>
  </si>
  <si>
    <t>Vi har inte resurser och kompetens att utföra åtgärden i sin helhet. Mycket finns med i kommunens nya översiktsplan som ännu är beslutad.</t>
  </si>
  <si>
    <t>Resursbrist, personal</t>
  </si>
  <si>
    <t>Tillsyn enligt tillsynsplan har genomförts. P g a resursbrist hinns inte fler med.</t>
  </si>
  <si>
    <t>2 av 4 kommunala vattentäkter har vattenskyddsområde. E</t>
  </si>
  <si>
    <t>Inga vattenskyddsområden har inrättats för införandet av miljöbalken.</t>
  </si>
  <si>
    <t>Systematisk och regelbunden tillsyn över vattenskyddsområden utförs. Finns med i egenkontrollprogram.</t>
  </si>
  <si>
    <t>Utförs delvis men har inte kunnat prioriterats.</t>
  </si>
  <si>
    <t>I kommunen nya översiktsplan synliggörs alla områden som berörs av yt- och grundvatten och dessa status. I Översiktsplanens synliggörs även om ett utvecklingsområde ligger inom ett utpekat område för grundvattenförekomst samt att grundvattnets status ska bevakas och säkerställas i kommande planprocesser. Översiktsplanen riktlinjer och text är samsynkad med Kommunens övriga strategiska dokument exempelvis VA- och vattenförsörjningsplan.</t>
  </si>
  <si>
    <t>Kommunövergripande VA-plan saknas.</t>
  </si>
  <si>
    <t>Arbetar inte med denna fråga utöver ordinarie tillsyn eller vid klagomål.</t>
  </si>
  <si>
    <t>kommun@herjedalen.se</t>
  </si>
  <si>
    <t>Härjedalen</t>
  </si>
  <si>
    <t xml:space="preserve">Förvaltningsövergripande jobbar kommunerna med planer och strategier för dagvatten och vattentjänster. Kommunen har också genom ett avrinningsområdesövergripande samverkansprojekt tillsammans med Ljusnan-Voxnans vattenvårdsförbund lagt en stabil grund för arbetet med en kommun- och förvaltningsövergripande planering. Genom att samverka avrinningsområdesövergripande tillsammans med andra viktiga aktörer har kommunerna genom ovan nämnda projekt exempelvis påbörjat ett arbete med att identifiera och prioritera åtgärder för bättre vattenstatus. 
Den kommunövergripande samordningsfunktion som Ljusnan-Voxnans vattenvårdsförbund tagit på sig inom ramarna för projektet har tillsammans med kommunernas engagemang varit nödvändigt för att samla olika aktörer med vattenintresse över ett helt avrinningsområde. Slutsatserna från projektet ”Förstudie för strategiskt vattenplaneringsarbete i Ljusnan-Voxnans avrinningsområde” sammanfattas i en rapport som kan laddas ner på www.lvvf.se
</t>
  </si>
  <si>
    <t xml:space="preserve">Vi hanterar inkommande ärenden men initierar inte tillsyn.
</t>
  </si>
  <si>
    <t xml:space="preserve">Tillsyn har genomförts under 2023 på jordbruk.
</t>
  </si>
  <si>
    <t>Vi har många äldre VSO och ska i år påbörja arbetet med att prioritera dessa inför uppdatering.</t>
  </si>
  <si>
    <t>Arbetet har nyligen påbörjats för översyn av VSO</t>
  </si>
  <si>
    <t>Större delen av ansvaret ligger på länsstyrelsen</t>
  </si>
  <si>
    <t>Vi har en VA-plan, en dagvattenstrategi och en vattentjänstplan på gång.</t>
  </si>
  <si>
    <t>Vi har bestämmelser i lokala hälsoskyddsföreskrifter om eldning och information på hemsidan, men inte specifikt om dioxiner.</t>
  </si>
  <si>
    <t>kommun@munkfors.se</t>
  </si>
  <si>
    <t>Munkfors</t>
  </si>
  <si>
    <t>Vi har mycket begränsade resurser att jobba med frågorna då vi inte har speciella resurser avsatta för detta arbete. Men vi arbetar med en ny översiktsplan och tillsynsplaner och där kommer ganska många frågor in.</t>
  </si>
  <si>
    <t>Tagit fram en handlingsplan och identifierat områden</t>
  </si>
  <si>
    <t>Utfört tillsyn på en del hästgårdar</t>
  </si>
  <si>
    <t>Vi har inga råvattentäkter eftersom det allmänna vattnet tas från annan kommun och inga andra större enskilda vattentäkter finns i kommunen.</t>
  </si>
  <si>
    <t>Har kvar att uppdatera gamla detaljplaner. Översiktsplan är gamla, översyn pågår.</t>
  </si>
  <si>
    <t>Dagvattenplan och vattentjänstplan är inte klara.</t>
  </si>
  <si>
    <t>Informerat vid klagomål. Eftersom fjärrvärmen är väl utbyggd så finns inte så många vedeldare i kommunen.</t>
  </si>
  <si>
    <t>kommunen@haparanda.se</t>
  </si>
  <si>
    <t>Haparanda</t>
  </si>
  <si>
    <t>Nämnda verksamheter och planer, där kommunen har ansvar och mandat, finns inom samma förvaltning sedan 2024. 
I förvaltningen ingår: 
tillsynsplan och behovsutredning för miljöfarlig verksamhet som inkluderar små avlopp, vattenskyddsområden, förorenade områden, jordbruk,
översikts- och detaljplaner, och
dricksvatten, spillvatten och dagvatten (VA-plan).</t>
  </si>
  <si>
    <t>Av resursbrister har genomförandet ej kunnat uppfyllas fullt ut under år 2023.</t>
  </si>
  <si>
    <t>Av resursbrister har genomförandet ej kunnat uppfyllas under år 2023.</t>
  </si>
  <si>
    <t>Saknar VSO för kommunens huvud vattentäkt inlämnat år 2020 till Länsstyrelsen.</t>
  </si>
  <si>
    <t>Översyn kommer genomföras av mindre vattentäkter eftersom att det har ett vattenskyddsområde enligt den gamla lagstiftningen.</t>
  </si>
  <si>
    <t>?</t>
  </si>
  <si>
    <t>Årliga tillsynen har genomförts.</t>
  </si>
  <si>
    <t>Konsekvenser av planens genomförande listas utifrån ett hållbarhetsperspektiv, 
dvs utifrån parametrarna socialt, ekonomiskt och miljö. En genomgång av planens påverkan på de nationella miljökvalitetsnormerna finns också upptagen.</t>
  </si>
  <si>
    <t>Har påbörjat arbetet.</t>
  </si>
  <si>
    <t>kommunstyrelsen@malmo.se</t>
  </si>
  <si>
    <t>Malmö</t>
  </si>
  <si>
    <t>Kommunen har tagit fram en förstudie som ett stöd för det strategiska vattenförvaltningsarbetet.</t>
  </si>
  <si>
    <t>Åtgärden är inskriven och högt prioriterad i behovs- och tillsynsplanen för miljötillsynen</t>
  </si>
  <si>
    <t>I kommunen finns en enskild dricksvattentäkt som försörjer fler än 50 personer. Den är uppmärksammad i översiktsplanen där det anges att den ska avsättas som vattenskyddsområde.</t>
  </si>
  <si>
    <t>Vi har inga vattenskyddsområden.</t>
  </si>
  <si>
    <t>Vi har inga vattenskyddsområden</t>
  </si>
  <si>
    <t>Översiktsplanen säger att mkn ska uppnås men hur detta ska ske framgår inte</t>
  </si>
  <si>
    <t>Arbetet pågår med en vattentjänstplan enligt LAV</t>
  </si>
  <si>
    <t>Det ingår i behovs- och tillsynsplanen och kommunen har föreskrifter gällande småskalig förbränning och trivseleldning</t>
  </si>
  <si>
    <t>kommun@stromstad.se</t>
  </si>
  <si>
    <t>Strömstad</t>
  </si>
  <si>
    <t>Saknas resurser</t>
  </si>
  <si>
    <t>Systematiskt arbete pågår men arbetet drivs till stor del av en stor exploatering.</t>
  </si>
  <si>
    <t>Få lantbruk</t>
  </si>
  <si>
    <t>Vi arbetar med att inventera mindre vattentäkter. De större är under kontroll-tillsyn sker. Riskbedömning för det största vattenskyddsområdet utförd.</t>
  </si>
  <si>
    <t>Se ovan, har gjort en översyn och tagit bort där det kommunala dricksvattentäkterna numera är avsaltning.</t>
  </si>
  <si>
    <t>Antalet vattenskyddsområden kan komma att öka efter inventering.</t>
  </si>
  <si>
    <t>Delvis, inventering pågår.</t>
  </si>
  <si>
    <t>I all detaljplanering är detta en prövningsgrund. Vissa översiktsplaner är äldre och där frågan inte är utredd enligt dagens standard.</t>
  </si>
  <si>
    <t>Arbete pågår, kunskap finns men är ej sammanställd i en VA-plan.
Det finns en utvecklad utbyggnadsplan som beskriver framtiden för va-utbyggnad fram emot år 2050.
Dok behöver Strömstad kommun utveckla tankarna om ett bra dagvatten arbete.</t>
  </si>
  <si>
    <t>Det återstår att finna en lösning för trädgårdsavfall.</t>
  </si>
  <si>
    <t>krokoms.kommun@krokom.se</t>
  </si>
  <si>
    <t>Krokom</t>
  </si>
  <si>
    <t>Diskussion över förvaltningsgränser har påbörjats</t>
  </si>
  <si>
    <t>Arbete pågår</t>
  </si>
  <si>
    <t>Arbete påbörjat</t>
  </si>
  <si>
    <t>Miljö- och hälsoskyddstillsynen har historiskt sett varit eftersatt i kommunen. Nämnden har under de senaste 5 åren arbetat med att inventera verksamheter och utföra grundläggande tillsynsaktiviteter över ett brett register av verksamheter. Motprestation enligt taxan, inventering av verksamheter och att systematiskt arbeta av olika branscher har, snarare än miljökvalitetsnormer för vatten, varit styrande för tillsynsplaneringen hittills. Det betyder inte att tillsynen har varit verkningslös ifråga om miljökvalitetsnormer för vatten. Det finns många exempel på insatser som har haft gynnsam inverkan på yt- och grundvattenförekomsters kvalitet. Arbetet är nu i ett sådant läge att tillsyn på vattenförekomster och -resurser bör kunna ges större fokus från 2024 och framledes.</t>
  </si>
  <si>
    <t>Tillsyn av vattenskyddsområden är i huvudsak Länsstyrelsens ansvar eftersom det fåtal vattenskyddsområden som finns (ca 25 % av ca 20 st större vattentäkter) i kommunen har fastställts av Länsstyrelsen och tillsynen av dessa har inte överlämnats till kommunendricksvattenföreskrifterna. Det finns få eller inga indikationer på att verksamheter i vattentäkternas närområde har påverkat vattenkvaliteten till det sämre. Det betyder givetvis inte att det saknas riskfaktorer eller skäl för tillsyn.</t>
  </si>
  <si>
    <t>Tillsyn enligt miljöbalken har utförts på händelsestyrd basis, men ingen planerad tillsyn av vattentäkter har hittills utförts. Nämnvärt är att tillsyn har utförts fullt ut inom ramen för livsmedelskontroll av dricksvattenanläggningar som omfattas av dricksvattenföreskrifterna. Det finns få eller inga indikationer på att verksamheter i vattentäkternas närområde har påverkat vattenkvaliteten till det sämre. Det betyder givetvis inte att det saknas riskfaktorer eller skäl för tillsyn.</t>
  </si>
  <si>
    <t>Arbetar med vattentjänstplan
Dagvattenstrategi finns</t>
  </si>
  <si>
    <t xml:space="preserve">Kommunen har informerat om eldning "på rätt sätt".
Kommunen har infört begränsningar för eldning av trädgårdsavfall.
Kommunen har verkat för egen omställning till värmeförsörjning som ger mindre utsläpp.
</t>
  </si>
  <si>
    <t>kommun@forshaga.se</t>
  </si>
  <si>
    <t>Forshaga</t>
  </si>
  <si>
    <t>Vid detaljplan arbetet tas hänsyn till miljökvalitetsnormen</t>
  </si>
  <si>
    <t>Handlingsplan framtagen</t>
  </si>
  <si>
    <t>Kontroll av hästgårdar</t>
  </si>
  <si>
    <t>Nya förskrifter vattenskyddsområden 2022</t>
  </si>
  <si>
    <t>Nya föreskrifter vattenskyddsområden 2022</t>
  </si>
  <si>
    <t>Tillsynen ligger på länsstyrelse</t>
  </si>
  <si>
    <t>Inga objekt</t>
  </si>
  <si>
    <t>Kommunens översiktsplan är ny och frågan lyfts i planen. I samband med detaljplanering så tas det hänsyn till frågan i undersökning om betydande miljöpåverkan.</t>
  </si>
  <si>
    <t>Ny vattentjänstplan, behov av mer fokusering på dagvatten</t>
  </si>
  <si>
    <t>Information till de som eldar</t>
  </si>
  <si>
    <t>markskommun@mark.se</t>
  </si>
  <si>
    <t>Mark</t>
  </si>
  <si>
    <t>Vi har konstaterat vilka miljöproblem som påverkar statusen för vattenförekomster. De största är försurning och vandringshinder för fisk. Vi arbetar aktivt med kalkning och kalkuppföljning, men vandringshinder är svårt att lösa i de stora vattendragen. Vi har fokuserat vår tillsyn mest på övergödda bäckar.</t>
  </si>
  <si>
    <t>Kommunen har genomfört tillsyn för alla förorenade områden enligt kap 10 MB som bidrar till risk att inte nå god status enligt riskbedömningen i VISS.
Handlingsplan för förorenade områden kommer att bli klar i år och planeras antas 2025 av KF</t>
  </si>
  <si>
    <t>prioritering av gödselhantering kring övergödda bäckar för att dessa inte ska överskrida några miljökvalitetsnormer.</t>
  </si>
  <si>
    <t>systematisk tillsyn över vattenskyddsområden. Dock svårt att hinna med tillsyn av samtliga vattenskyddsområden</t>
  </si>
  <si>
    <t>tidsbrist</t>
  </si>
  <si>
    <t>Ej aktiva vattenskyddsområden prioriteras inte vid tillsyn.</t>
  </si>
  <si>
    <t>Finns inga vattentäkter i kommunen beslutade enligt miljöbalkens 9 kap 10 §</t>
  </si>
  <si>
    <t>Vi gör det vi vet om men osäkra på om det ger effekt. Genomför att vi beaktar MKN men sättet vi gör det på är osäkert om det ger effekt.</t>
  </si>
  <si>
    <t>Kommunen har dokumenterat hur yt- och grundvatten-förekomsternas status kan komma att påverkas av VA -och dagvattenhanteringen i kommunen. Detta görs i miljörapporter.
Kommunen har dokumenterat vilka åtgärder som krävs inom VA -och dagvattenhantering för att miljökvalitetsnormerna ska kunna följas.
Kommunen har påbörjat arbetet med att genomföra åtgärderna så att miljökvalitetsnormer för yt- och grundvatten ska kunna följas.</t>
  </si>
  <si>
    <t>Beslut om eldningsbegränsning och informerat om eldning "på rätt sätt".</t>
  </si>
  <si>
    <t>kommun@eksjo.se</t>
  </si>
  <si>
    <t>Eksjö</t>
  </si>
  <si>
    <t>Det mest relevanta verksamheterna samverkar i hög eller någon mån men inte alla.</t>
  </si>
  <si>
    <t>X</t>
  </si>
  <si>
    <t>Alla är genomförda utom ett som beror på motstående intressen (statliga intressen).</t>
  </si>
  <si>
    <t>Länsstyrelsen i Jönköpings län har tillsyn över vattenskyddsområdena i Eksjö kommun.</t>
  </si>
  <si>
    <t>Tillsyn sker. Samtliga vattentäkter följs upp med 2-4års intervall.</t>
  </si>
  <si>
    <t>Finns med i tidigt skede i alla detaljplaneprocesser och finns upptaget i kommunens översiktsplan antagen 2022.</t>
  </si>
  <si>
    <t>Genomförande begränsas till stor del av resurser och tidplanen förskjuts för delar av planen.</t>
  </si>
  <si>
    <t>Genomför informationsinsatser på hemsida och via kommunikationsavdelningen. Tillåter inte eldning av trädgårdsavfall. Har ej infört något område med begränsningar.</t>
  </si>
  <si>
    <t>bracke@bracke.se</t>
  </si>
  <si>
    <t>Bräcke</t>
  </si>
  <si>
    <t>har inte resurser för detta ännu</t>
  </si>
  <si>
    <t>nyss påbörjat arbetet</t>
  </si>
  <si>
    <t>tillsyn av C-klassade jordbruk utförs under 2024</t>
  </si>
  <si>
    <t>handlägger ärenden kopplat till miljöfarliga verksamheter inom vattenskyddsområden</t>
  </si>
  <si>
    <t>har koll på vattenskyddsområdena men har inte varit ute på påplats tillsyn ännu</t>
  </si>
  <si>
    <t>har inte kunnat prioriterat det ännu</t>
  </si>
  <si>
    <t>har inte kunnat prioriterats</t>
  </si>
  <si>
    <t>finns ingen samhällsplanering eller en godkänd översiktsplan</t>
  </si>
  <si>
    <t>kinda@kinda.se</t>
  </si>
  <si>
    <t>Kinda</t>
  </si>
  <si>
    <t>Vi har precis tagit fram en vattentjänstplan. Och arbete med en ny översiktsplan pågår MKN arbetas in. Frågan lyfts i detaljeplaneprojekten. Vi samverkar i Motala ströms vattenvårdsförbund och Stångåns vatten råd m m</t>
  </si>
  <si>
    <t>Kommunen har inte planerat sin tillsyn utifrån MKN, men det kommer in till viss del ändå.</t>
  </si>
  <si>
    <t>Tillsynen bedrivs inte på ett systematiskt sätt. Men en översyn har startat av befintliga vattenskyddsområden och föreskrifter.</t>
  </si>
  <si>
    <t>en översyn har startat av befintliga vattenskyddsområden och föreskrifter.</t>
  </si>
  <si>
    <t>sker inte systematiskt</t>
  </si>
  <si>
    <t>sker inte systematiskt.</t>
  </si>
  <si>
    <t>vi håller på att ta fram en ny översiktsplan som tar hänsyn till NKN. I detaljplaneprocesser beaktas frågan.</t>
  </si>
  <si>
    <t>Vi har en alldeles ny Vattentjänstplan.</t>
  </si>
  <si>
    <t>vi har informerat men inte infört begränsningar.</t>
  </si>
  <si>
    <t>kommun@tanum.se</t>
  </si>
  <si>
    <t>Tanum</t>
  </si>
  <si>
    <t xml:space="preserve">Kommunen har en planering för genomförandet av åtgärdsprogrammet och en funktion (kommunekologen) som samordnar arbetet. Miljö-, bygg-, VA- och plan- och kartavdelningen har representanter för ÅPVV och träffas i början av varje år för att gå igenom status i arbetet och synliggöra varandras delar i arbetet, för ökad förståelse och effektivitet. Gruppen har en kanal på teams där underlag, återrapportering mm finns samlat. 
Användningen av VISS är väl etablerad i detaljplanearbetet. Det är dock inte gemensamt och tydligt definierat vad kommunen behöver göra för att följa mkn i kommunens verksamheter, utan de besluten tas separat. 
Viss samverkan över kommungränsen sker genom Enningdalsälvens vattenråd, vattenrådet för Bohuskusten och Bohuskustens vattenvårdsförbund, men inga aktiva åtgärder kopplat till avrinningsområden. 
I vattentjänstplanen beskrivs hur behovet av allmänna vattentjänster ska tillgodoses. Inom vattentjänstplanen finns en skyfall- och stigande havsplan för allmänna VA-anläggningar och en översvämningsstrategi för Grebbestad är under framtagande. Ingen specifik plan för vattenanvändning i ett förändrat klimat finns. 
Vi har en tillsynsplan och behovsutredning för miljöfarligverksamhet. 
</t>
  </si>
  <si>
    <t>Tillsynsobjekt väljs framför allt ut enligt riskklass. Miljökvalitetsnormer vatten kan ligga som ett underlag när det gäller att prioritera bland de objekt som är i samma riskklass. Arbetet är påbörjat men inte slutfört.</t>
  </si>
  <si>
    <t>För 2023 har tillsynsobjekt för lantbruk U valts ut framförallt utifrån känslighet på recipient men också utifrån storlek.</t>
  </si>
  <si>
    <t>Samtliga kommunala vattentäkter har vattenskyddsområde – Nedre Bolsjön (ytvatten), Lur (grundvatten) och Klageröd (grundvatten). Utöver detta finns vattenskyddsområdet Tåsteröds stora vatten i kommunen som är vattentäkt för en grannkommun.</t>
  </si>
  <si>
    <t>Vattenskyddsområdet för Nedre Bolsjön är inrättat 1992, det vill säga före införandet av miljöbalken 1998. Övriga två vattenskyddsområden – Lur och Klageröd – är inrättade efter 1998. Föreskrifterna för Nedre Bolsjön är överlag relevanta fortfarande.</t>
  </si>
  <si>
    <t>Ingen tillsyn under 2022-2023.</t>
  </si>
  <si>
    <t>Kommunen har inga har inga MB 9 kap 10§ vattentäkter.</t>
  </si>
  <si>
    <t>I detaljplaneprocessen beaktar och hanterar vi mkn vatten. VISS används vid framtagandet av detaljplaner. I översiktsplanen finns bestämmelser om att mkn skall följas. I pågående fördjupade översiktsplaner för Fjällbacka och Grebbestad beskrivs status på vattenförekomster och risker för påverkan i hållbarhetsbedömningen. Relevanta underlag till kopplade till mkn hanteras inom arbetet med planeringsstrategin.</t>
  </si>
  <si>
    <t>Kommunen har tagit fram en vattentjänstplan som i skrivande stund är på samråd. Den beskriver kommunens långsiktiga planering för hur behovet av allmänna vattentjänster ska tillgodoses. Den inkluderar en VA-utbyggnadsplan, där utbyggnad av kommunalt VA i befintliga områden tidsätts. Prioritering av områden har gjorts utifrån olika kriterier, där områdets påverkan på recipienten har vägt tungt. I vattentjänstplanen ingår även en miljökonsekvensbeskrivning.</t>
  </si>
  <si>
    <t xml:space="preserve">Information om att ”elda rätt” har spridits i det lokala annonsbladet, tidningar och kommunens sociala medier. Broschyren ”tänd i toppen” finns i kommunens båda kundcenter. I det lokala föreskrifterna finns vissa begränsningar angående eldning av trädgårdsavfall. Kommunen har infört begränsningar i eldning inom detaljplanelagt/tätbebyggt område, reglerat i de lokala föreskrifterna, tillexempel eldningsteknik och hänsyn till närboende. 
Kommunens energi- och klimatrådgivare har under 2023 haft 34 ärenden om uppvärmning generellt, 20 ärenden om konvertering av värmesystem och 6 ärenden kopplat till ved/pelletspannor i kommunen.
Bygglovsavdelningen har uppdaterat hemsidan angående installation av eldstad.
</t>
  </si>
  <si>
    <t>arboga.kommun@arboga.se</t>
  </si>
  <si>
    <t>Arboga</t>
  </si>
  <si>
    <t>Pågår arbete med dessa frågor, mellan förvaltningarna och bolagen.</t>
  </si>
  <si>
    <t>Tillsynsplan finns för kommunens förorenade markområden. Arbetet sker utifrån risk, där tillsynsmyndigheten väljer ut några förorenade områden att arbeta med varje år. De med störst risk är prioriterade. I ett första skede inventeras det förorenade områden och därefter ställs krav på provtagning för att se spridning till mark och vatten. Om utsläpp sker ställs krav på åtgärder.</t>
  </si>
  <si>
    <t>Tillsynsplan finns för kommunens jordbruksverksamheter och  även för de som har häst. Alla jordbruksverksamheter får regelbundet tillsyn minst vart 4:e år eller oftare beroende på hur stort jordbruket är. Hästgårdar vart 10:e år. Extra tillsyns tid ges till de  som sprider växtskyddsmedel eller gödsel men utgångspunkt utsläpp till vatten.</t>
  </si>
  <si>
    <t>Kommunen har ett antal vattenskyddsområden, det finns dock behov av att se över några av dessa. Kommunen jobbar med att ta fram vattenskyddsområde för del Hjälmaren.</t>
  </si>
  <si>
    <t>Översyn ska genomföras när arbetet med vattenskyddsområde Hjälmaren är klart.</t>
  </si>
  <si>
    <t>Åtgärden har ej genomförts.</t>
  </si>
  <si>
    <t>Detaljplanerna tar stor hänsyn till detta, delar av översiktsplanen kan behöva kompletteras med detta. Kommunen kommer anta en ny dagvattenstrategi.</t>
  </si>
  <si>
    <t>Kommunen har dokumenterat hur yt- och grundvattenförekomsterna status kan komma att påverkas.</t>
  </si>
  <si>
    <t>På kommunens hemsida finns information om vedeldning och tips på vilket bränsle som ska väljas för för att begränsa utsläpp och få bästa effekt. Kommunen har även tillgång till energi- och klimatrådgivare för vägledning. Inom detaljplanelagt område finns det begränsningar när man får elda trädgårdsavfall.</t>
  </si>
  <si>
    <t>kommun@gnosjo.se</t>
  </si>
  <si>
    <t>Gnosjö</t>
  </si>
  <si>
    <t>De olika förvaltningarna jobbar med sina egna uppgifter och samarbetet kunde vara bättre.</t>
  </si>
  <si>
    <t>Inventeringen är klar för vilka områden som ska prioriteras och ingå i åtgärder.
Vid byggnation kontrolleras om det finns förorening i mark.</t>
  </si>
  <si>
    <t>Jordbrukssektorn är inte så utbredd i kommunen.</t>
  </si>
  <si>
    <t>Samtliga kommunala produktionsanläggningar har vattenskyddsområde.</t>
  </si>
  <si>
    <t>Inget aktivt arbete har pågått senaste tiden.</t>
  </si>
  <si>
    <t>Förhåller oss till stor del, men det har inte högsta prioritet då det finns andra utmaningar att jobba med.</t>
  </si>
  <si>
    <t>VA-plan finns men det behövs bättre rutiner samt ett tillägg angående policy dagvatten</t>
  </si>
  <si>
    <t>För lite resurser</t>
  </si>
  <si>
    <t>registrator@gagnef.se</t>
  </si>
  <si>
    <t>Gagnef</t>
  </si>
  <si>
    <t>Det sker inget övergripande arbete</t>
  </si>
  <si>
    <t>åtgärdsföreläggande finns för objektet</t>
  </si>
  <si>
    <t>kommunen har inte riktigt all information som behövs för prioritering av jordbruksverksamheter</t>
  </si>
  <si>
    <t>En del skyddsområden är under revidering och några återstår</t>
  </si>
  <si>
    <t>arbeten pågår</t>
  </si>
  <si>
    <t>Tillsynen bedrivs enbart på anmälningspliktiga verksamheter.</t>
  </si>
  <si>
    <t>kommunen har enbart grundvattentäkter av god kvalitet.</t>
  </si>
  <si>
    <t>Ny översiktsplan finns och fördjupningar är på gång</t>
  </si>
  <si>
    <t>Vissa åtgärder är genomförda. Främst dagvatten ligger efter.</t>
  </si>
  <si>
    <t>Vi har inte jobbat med frågan.</t>
  </si>
  <si>
    <t>kommunstyrelsen@nynashamn.se</t>
  </si>
  <si>
    <t>Nynäshamn</t>
  </si>
  <si>
    <t>Nynäshamns kommun har en Yt- och grundvattenplan som ett tematiskt tillägg till översiktsplanen. Syftet med Yt- och grundvattenplanen är att visa hur kommunen ska arbeta för att uppnå miljökvalitetsnormerna för vatten samt att förstärka arbetet mot en hållbar utveckling. Syftet är också att kartlägga kommunens vatten, att bidra till att hålla samman vattenfrågorna, fungera som underlag för planering, samt skapa struktur för det fortsatta vattenarbetet i kommunen. I planen beskrivs kommunens vatten och arbetet med vattenförvaltningen ytterligare. Yt- och grundvattenplanens mål är att kommunens vattenförekomster ska uppnå miljökvalitetsnormerna inom utsatt tid och i planen har de vattenförekomster som riskerar att inte uppnå MKN för vatten identifierats. I planen hänvisas även till att VISS har den mest aktuella informationen.
I Yt- och grundvattenplanen anges ett antal åtgärder som bedöms krävas för att kommunens vatten ska uppnå god status. Åtgärderna överensstämmer delvis med det åtgärdsbehov som finns i VISS. En separat handlingsplan för åtgärderna har tagits fram och kommunen genomför löpande åtgärder med utgångspunkt i denna. 
Kommunen har under 2021 och 2022 tagit fram underlag till lokala åtgärdsprogram för två vattenförekomster där har hänsyn tagits till de åtgärdsbehov som finns i VISS.
Kommunens VA-plan är under revidering och inom ramen för detta arbete har åtgärdsbehovet för kommunens vattenförekomster arbetats in. 
MKN för vatten tas alltid upp i behovsbedömningen/undersökningen om betydande miljöpåverkan, samt i dagvattenutredningar inom detaljplanearbetet.
Kommunen har ett förvaltningsövergripande arbetssätt för vattenförvaltningsfrågor men det finns potential i att utveckla/stärka detta. Kommunen har ännu ingen plan för vattenanvändning i ett förändrat klimat.
MKN för Yt- och grundvatten beaktas i tillsynsplan och behovsutredning.</t>
  </si>
  <si>
    <t xml:space="preserve">Vi har inte gjort någon utsökning/analys av vilka förorenade områden som särskilt behöver tillsyn utifrån miljökvalitetsnormerna för vatten. I vårt styrkort som är det övergripande dokument som beskriver delar av förbundets arbete under en fyraårsperiod, den nuvarande gällande är mellan 2020- 2024, står det att vi årligen ska påbörja tillsyn på fyra objekt med MIFO-riskklass 1 och 2 och fyra objekt med branschklass 1 och 2. Styrtalet är formulerat på ett sådant sätt att vi inte har kunnat välja förorenade områden som särskilt behöver tillsyn utifrån miljökvalitetsnormerna för vatten. Vi har inte planerat tillsyn för förorenade områden enligt kap 10 MB som särskilt behöver tillsyn utifrån miljökvalitetsnormerna för vatten.
</t>
  </si>
  <si>
    <t>Inom jordbruk har vi återkommande tillsyn på alla större jordbruksverksamheter och majoriteten av mindre verksamheter, såsom hästnäring. Inventering pågår avrinningsområdesvis utifrån MKN för att identifiera verksamheter som inte är tillstånds- eller anmälningspliktiga, men i behov av tillsyn</t>
  </si>
  <si>
    <t>Skydd finns för de allmänna vattentäkterna men vi har inte jobbat med skydd av enskilda vattentäkter än, det är bara en enskild vattentäkt som har skydd idag.</t>
  </si>
  <si>
    <t>Nynäshamns kommun har två vattenskyddsområden,
Gorran och Berga. Vattenskyddsområden för dessa har
funnits en längre tid och reviderade skyddsområden och
föreskrifter fastställdes 2019</t>
  </si>
  <si>
    <t>Tillsynen över vattenskyddsområden ligger hos LST. Kommunens miljöförbund är prövningsmyndighet för anmälan/tillstånd.</t>
  </si>
  <si>
    <t>Miljöförbundet har inte bedrivit tillsyn på vattentäkter som omfattas av MB 9:10 utan enbart prövat ansökan/anmälan i enlighet med kommunens föreskrifter.</t>
  </si>
  <si>
    <t>Översikts- och detaljplanering genomförs på ett sådant sätt att det bidrar till att MKN för vatten ska kunna följas. I översiktsplanen framgår det hur kommunen anser att miljökvalitetsnormerna ska följas.
Prövning och tillsyn enligt PBL genomförs på ett sådant sätt att det bidrar till att MKN för vatten ska kunna följas.
Kommunen använder de digitala kartunderlagen och/eller informationen i VISS som underlag i den fysiska planeringen.Kommunen tar hänsyn till och samordnar översiktsplanen med andra aktuella planeringsunderlag (till exempel styrdokument för VA-frågor, dagvatten, blåplaner eller andra styrdokument) på ett sådant sätt att miljökvalitetsnormerna för vatten ska kunna följas.
Arbetet med fysisk planering sker delvis i samverkan med LST, Regionen och kommuner inom avrinningsområdet. 
Kommunen har inte sett över gamla detaljplaner eller detaljplaner som bidrar till en kumulativ påverkan på vattenförekomster och där behov funnits att ersätta dessa med nya detaljplaner för att säkerställa att MKN följs.</t>
  </si>
  <si>
    <t>Status för vattendragen har påverkat valet av vart kommunalt VA planeras att byggas ut.
VA-planens påverkan på vattenförekomsterna har beräknats och redovisas.
Beräkningar som har gjorts visar att åtgärder på enskilda avlopp och anslutning av vissa områden enligt VA-planen till kommunalt avlopp är tillräckliga åtgärder gällande minskning i fosforbelastning för att bidra till en god vattenstatus i de större vattendragen i kommunen.
Kommunen håller just nu på att ta fram ny VA-plan, Nödvattenplan och Vattenförsörjningsplan.</t>
  </si>
  <si>
    <t>Kommunen informerar på sin hemsida om eldning "på rätt sätt". Kommunen har infört begränsningar för eldning av trädgårdsavfall. Kommunen har infört begränsningar i eldning inom detaljplanelagt/tätbebyggt område.</t>
  </si>
  <si>
    <t>kommunen@svedala.se</t>
  </si>
  <si>
    <t>Svedala</t>
  </si>
  <si>
    <t>Vi har en förvaltningsövergripande arbetsgrupp med
regelbundna möten ca 1g/månad, där olika
vattenfrågor tas upp. Segeåprojektet och
Höjeåprojektet finansieras delvis av kommunerna i
avrinningsområdet och arbetar med åtgärder för
förbättrad status i vattnet. Vattenatlas (vattenatlas.se)
har tagits fram av vattenråden och är ett
planeringsunderlag kopplat till vatten och
avrinningsområdet. Inom vattenråden planeras för
information kring åtgärd 1 till berörda på
kommunerna inom avrinningsområdet.
Svedala kommun håller på att ta fram en
nödvattenplan.</t>
  </si>
  <si>
    <t>Ingen tillsyn av förorenade områden har skett under år 2023.</t>
  </si>
  <si>
    <t>Tillsyn har skett på lantbruk &gt; 30 de. Tillsynen koncentrerades kring näringsläckage till
omgivande mark och vatten.</t>
  </si>
  <si>
    <t>Det finns inga vattenskyddsområden som Svedala kommun ansvarar för.</t>
  </si>
  <si>
    <t>Tillsyn över vattentäkterna i kommunen genomförs regelbundet, både den stora
reservvattentäkten och de mindre som försörjer fler än 50 personer.</t>
  </si>
  <si>
    <t>I översiktsplanenen redovisas åtgärder för att uppnå MKN i kommunens vattenförekomster.
• I översiktsplanen anges övergripande strategier och riktlinjer för kommande planering,
lovgivning och tillståndsprövning. Nya verksamheter som bedöms medföra långsiktig
skada på vattenkvalitén i sjöar och vattendrag ska inte tillåtas. Aktuell status och
riskbedömning ska vägas in vid beslut om markanvändning så att MKN kan följas.
Idag ska det säkerställas att MKN inte försämras i en ny detaljplan. Eventuella
åtgärder ska också lösas inom detaljplanen.
• Dagvatten från ny och befintlig bebyggelse ska genomgå tillräcklig rening så att MKN
för vatten uppnås i det vatten som släpps i recipienten.
• Avvattning från ny bebyggelse ska ske med beaktande av recipientens kapacitet.
• Avloppsvatten från ny bebyggelse ska kopplas till det kommunala ledningsnätet, eller
enskild anläggning med krav på hög skyddsnivå enligt miljöskyddet, om
vattenförekomst med sämre än god ekologisk status påverkas.
• Undvika material på fritidsanläggningar och allmänna ytor som kan läcka kemiska
substanser eller mikroplaster som är skadliga för människors hälsa eller vattenmiljön.
• Vattendirektivets dotterdirektiv särskilt prioriterade ämnen och särskilt förorenade
ämnen ska inte användas vi nybyggnation eller i kommunens verksamhet.
• Åtgärder ska genomföras för att förhindra grumling av vattenmiljöer vid alla
anläggningsarbeten.
• Framtida skötsel av parkmark, väg ytor och allmänna ytor, kan ske på ett sätt som gör
att MKN för vatten kan uppnås, både kemiskt och ekologiskt.
• Segeåprojektet arbetar för att uppnå en god status i Segeåns vattenförekomster och
framtida behov ska utvärderas.
Kommunen har tagit fram en dagvattenstrategi och handlingsplan som antogs 2018.
Framtagen dagvattenstrategi nyttjas i detaljplanearbetet. Enligt dagvattenstrategin ska
dagvattnet nyttjas som en resurs med öppen dagvattenhantering och med fördel i
mångfunktionella ytor.
Svedala kommun har tagit fram en rapport över lämpliga lägen för våtmarksanläggning i Sege
åns avrinningsområde.
I detaljplanering görs dagvattenutredningar enligt framtagen dagvattenstrategi för bedömning
av exploateringens föroreningar, där föreslagna åtgärder för rening och fördröjning, såsom
exempelvis dagvattendammar och svackdiken regleras i detaljplan. Dagvattnets
föroreningsgrad som släpps ut till recipient ska renas så att miljökvalitetsnormer för vatten
förbättras i vattendragen.</t>
  </si>
  <si>
    <t>Det finns en VA-plan men slutade gälla år 2020. Därför
bör en ny plan tas fram.
Vi har en dagvattenstrategi som är aktiv från 2018, men
den bör eventuellt ses över.
För tillfället jobbar vi med att ta fram en Vattentjänstplan.</t>
  </si>
  <si>
    <t>Vi har för något år sedan haft informationskampanj kring hur man eldar miljövänligt i sin kamin. Informationen finns tillgänglig på hemsidan. Svedala kommun erbjuder
energirådgivare. I de lokala hälsoföreskrifterna har kommunen begränsat eldning av trädgårdsavfall inom detaljplan.
Kommunen har även begränsat eldning inom
detaljplan/tätbebyggt område.</t>
  </si>
  <si>
    <t>info@norberg.se</t>
  </si>
  <si>
    <t>Norberg</t>
  </si>
  <si>
    <t>Förvaltningsövergripande planering pågår.</t>
  </si>
  <si>
    <t>Kommun har genomfört tillsyn för alla förorenade områden enligt kap MB som bidrar till risk att inte nå god status enligt riskbedömningen i VISS.</t>
  </si>
  <si>
    <t>Nej, Vissa minde lantbruk och hästgårdar har inte fått tillsyn. Lantbruk med mer än 30 djurenheter eller 100ha åkermark har fått tillsyn och alla andra verksamheter kommunen har tillsyn på som bidrar till risk att inte nå god status.</t>
  </si>
  <si>
    <t>Skalskyddsåtgärder har utförts på verksamheterna risk- och sårbarhetsanalyser på yttre hot med mera.</t>
  </si>
  <si>
    <t xml:space="preserve">Norbergs tätort köper sitt vatten från grannkommun Avesta genom en överföringsledning.
Ett litet vattenverk finns i Karbenning, översyn sker genom egenkontroll.
</t>
  </si>
  <si>
    <t>Det  utförs ingen tillsyn av tillsyns myndighet på vattenskyddsområdet Karbenning.</t>
  </si>
  <si>
    <t>Vattenskyddsområden är under revidering.</t>
  </si>
  <si>
    <t>Vi har inte möjlighet att uppdatera äldre detaljplaner enbart med anledning av den här frågan, men om en vattenförekomst skulle riskera att ta skada av en åtgärd skulle vi vidta åtgärder då och initiera en ny detaljplan.</t>
  </si>
  <si>
    <t>Ny VA-plan under revidering.</t>
  </si>
  <si>
    <t>Genom information på hemsida och tidningsannonser,</t>
  </si>
  <si>
    <t>info@kungsor.se</t>
  </si>
  <si>
    <t>Kungsör</t>
  </si>
  <si>
    <t>Arbete genomförs inom samtliga områden men vi har ännu inte samlat allt i en gemensam plan och de olika delarna sitter inte ner och gör en gemensam planering.</t>
  </si>
  <si>
    <t>Tillsynsplan finns för kommunens jordbruksverksamheter och även för de som har häst. Alla jordbruksverksamheter får regelbundet tillsyn minst vart 4:e år eller oftare beroende på hur stort jordbruket är. Hästgårdar vart 10:e år. Extra tillsyns tid ges till de som sprider växtskyddsmedel eller gödsel men utgångspunkt utsläpp till vatten.</t>
  </si>
  <si>
    <t>Arbete pågår kontinuerligt</t>
  </si>
  <si>
    <t>Kommunens VA-plan är från 2013. Vid planens framtagande gjordes inga bedömningar av MKN (miljökvalitetsnormer) påverkan på recipient. Under de senaste åren har kommunen, i samband med exploatering, tagit fram dagvattenutredningar som bland annat beskriver recipientens påverkan av MKN, före/efter exploatering.</t>
  </si>
  <si>
    <t>Kommunen har inga begränsningar för eldning i tätbebyggt område.</t>
  </si>
  <si>
    <t>ks@olofstrom.se</t>
  </si>
  <si>
    <t>Olofström</t>
  </si>
  <si>
    <t>Vissa av åtgärderna i förvaltningsövergripande planering finns redan i kommunen men vissa delar kommer att ta lite längre tid att genomföra då resurser saknas.</t>
  </si>
  <si>
    <t xml:space="preserve">När vi genomför den praktiska tillsynen vidtar vi de tillsynsåtgärder som bedöms nödvändiga utifrån att bland annat minska utsläpp till vatten. Vi har exempelvis inom miljöskydd jobbat mycket med tillsyn av oljeavskiljarsystem och krav på besiktning och utbyte av undermåliga system, förbättringar i gödselhantering på lantbruk och storskalig djurhållning, tillsyn av bekämpningsmedelsanvändning mm. Detta görs dock utifrån att minska belastningen på recipienter generellt, inte specifikt utifrån MKN för vatten och digitala åtgärdsunderlag. Detsamma gäller för arbete med att begära omprövning av tillstånd. Vi arbetar med det men då utifrån bredare miljöperspektiv, inte utifrån specifikt MKN för vatten och digitala åtgärdsunderlag. 
För förorenade områden enligt 10 kap. har vi avsatt ca 1,5 heltidstjänster för 2024. Vi har planerat för att hantera händelsestyrd tillsyn samt hinna driva ett fåtal egeninitierade ärenden per år. I den händelsestyrda tillsynen deltar vi i arbetet med fysisk planering och lyfter frågan om kända/misstänkta markföroreningar i planområden samt bygglovs-/förhandsbeskedsärenden. I den egeninitierade tillsynen kommer det med nuvarande resurstilldelning att ta i storleksordningen minst 50 år att arbeta igenom alla misstänkta/kända förorenade områden i kommunerna. Vi har i nuläget inte möjlighet att avsätta mycket mer resurser än vi gör för arbetet. De egeninitierade ärendena prioriteras inte direkt utifrån MKN för vatten och digitala åtgärdsunderlag, men påverkan på vattenmiljöer är en del i prioriteringen. 
Tillsyn på enskilda avlopp har delvis bedrivits projektinriktat utifrån påverkan på ett visst vattenområde. Denna prioritering har dock inte gjorts utifrån att detta är det absolut mest prioriterade området att arbeta med just nu, utan vi har identifierat områden som vi vet att vi behöver arbeta med och valt ett område per år utifrån till exempel att det är en dricksvattentäkt eller att vi vet att ett vattendrag är hårt belastat av övergödning. 
</t>
  </si>
  <si>
    <t xml:space="preserve">Sammanfattningsvis arbetar vi i tillsynen aktivt och i ganska stor omfattning utifrån målsättningen att minska utsläppen till vatten och därigenom förbättra statusen i vattenområden. Arbetet prioriteras dock inte direkt utifrån de digitala åtgärdsunderlagen. Därför har vi valt svarsalternativet ”Åtgärden har utförts till mindre del.”
Vi prioriterar tillsyn avseende miljöfarlig verksamhet främst utifrån det tillsynsbehov som våra kända tillsynsobjekt bedöms ha. Därutöver jobbar vi även med att identifiera nya tillsynsobjekt och få in dem i tillsynen. 
När vi genomför den praktiska tillsynen vidtar vi de tillsynsåtgärder som bedöms nödvändiga utifrån att bland annat minska utsläpp till vatten. Vi har exempelvis inom miljöskydd jobbat mycket med tillsyn av oljeavskiljarsystem och krav på besiktning och utbyte av undermåliga system, förbättringar i gödselhantering på lantbruk och storskalig djurhållning, tillsyn av bekämpningsmedelsanvändning mm. Detta görs dock utifrån att minska belastningen på recipienter generellt, inte specifikt utifrån MKN för vatten och digitala åtgärdsunderlag. Detsamma gäller för arbete med att begära omprövning av tillstånd. Vi arbetar med det men då utifrån bredare miljöperspektiv, inte utifrån specifikt MKN för vatten och digitala åtgärdsunderlag. 
För förorenade områden enligt 10 kap. har vi avsatt ca 1,5 heltidstjänster för 2024. Vi har planerat för att hantera händelsestyrd tillsyn samt hinna driva ett fåtal egeninitierade ärenden per år. I den händelsestyrda tillsynen deltar vi i arbetet med fysisk planering och lyfter frågan om kända/misstänkta markföroreningar i planområden samt bygglovs-/förhandsbeskedsärenden. I den egeninitierade tillsynen kommer det med nuvarande resurstilldelning att ta i storleksordningen minst 50 år att arbeta igenom alla misstänkta/kända förorenade områden i kommunerna. Vi har i nuläget inte möjlighet att avsätta mycket mer resurser än vi gör för arbetet. De egeninitierade ärendena prioriteras inte direkt utifrån MKN för vatten och digitala åtgärdsunderlag, men påverkan på vattenmiljöer är en del i prioriteringen. 
Tillsyn på enskilda avlopp har delvis bedrivits projektinriktat utifrån påverkan på ett visst vattenområde. Denna prioritering har dock inte gjorts utifrån att detta är det absolut mest prioriterade området att arbeta med just nu, utan vi har identifierat områden som vi vet att vi behöver arbeta med och valt ett område per år utifrån till exempel att det är en dricksvattentäkt eller att vi vet att ett vattendrag är hårt belastat av övergödning. 
</t>
  </si>
  <si>
    <t>Vi har skyddsföreskrifter på samtliga av våra dricksvattentäckter.</t>
  </si>
  <si>
    <t>Vattenskyddsområdena inrättades för bara några år sedan och föreskrifterna bör ses över igen inom de närmaste åren.</t>
  </si>
  <si>
    <t>Miljöförbundet gör tillsyn på miljöfarliga verksamheter inom vattenskyddsområden i enlighet med vår tillsynsplan. Tillsynen utifrån tillsynsplanen är vanligtvis inte prioriterad specifikt utifrån att verksamheterna ligger inom vattenskyddsområden. Vi handlägger även tillstånds- och anmälningsärenden inom vattenskyddsområden.</t>
  </si>
  <si>
    <t>Miljötillsynen på vattentäkter ligger vartannat år, så 2023 var ett år utan planerad tillsyn på dessa.</t>
  </si>
  <si>
    <t>Kommunen arbetar efter bästa förmåga, samråd sker med vattenråd när det bedöms vara relevant. MKN har inte utöver detta setts som en mellankommunal fråga där kommuner inom avrinningsområdet särskilt har hörts.</t>
  </si>
  <si>
    <t>I VA-strategin behandlas dagvattenfrågan övergripande.</t>
  </si>
  <si>
    <t>Kommunen har infört begränsning för eldning av trädgårdsavfall inom detaljplanerat område. 
Vid bygglovsansökningar av eldstäder skickas även information om hur man ska elda för bästa förbränningen med i beslutet.</t>
  </si>
  <si>
    <t>kommunen@surahammar.se</t>
  </si>
  <si>
    <t>Surahammar</t>
  </si>
  <si>
    <t>Tillsynsplan och behovsutredning finns, Vattentjänstplan är under framtagande och förväntas klar under 2023, översiktsplanen är relativt ny (2021) och planeringsstrategi är under framtagande, en plan för vattenanvändningen finns och samverkan med närliggande kommuner sker.</t>
  </si>
  <si>
    <t>Tillsynen (miljöfarliga verksamheter och förorenade områden) har prioriterats i en tillsynsplan utefter dess risker. All planerad tillsyn har inte utförts under 2023.</t>
  </si>
  <si>
    <t>Ingen tillsyn har skett under 2023.</t>
  </si>
  <si>
    <t>I dagsläget har tillsynen inte kunnat prioriteras. Det kommunalägda bolaget som sköter driften arbetar dock aktivt med att säkerheten för dricksvatten.</t>
  </si>
  <si>
    <t>Vid översikts- och detaljplanering somt prövning/tillsyn enligt PBL tas hänsyn till yt- och grundvatten och bedöms bidra till att MKN kan efterlevas.</t>
  </si>
  <si>
    <t>En vattentjänstplan är under framtagande, mycket resurser har avsatts. Bedöms vara klar under 2024.</t>
  </si>
  <si>
    <t>Begränsning av eldning av trädgårdsavfall har införts. Viss information går ut till medborgare. Fjärrvärme har införts. Energi- och klimatrådgivning genomförs aktivt.</t>
  </si>
  <si>
    <t>kommun@oxelosund.se</t>
  </si>
  <si>
    <t>Oxelösund</t>
  </si>
  <si>
    <t>vi kommer att jobba med åtgärden under 2024 genom att ta fram en vattenplan.</t>
  </si>
  <si>
    <t>Under 2023 utfördes mycket administrativt arbete för att förbereda den egeninitierade tillsynen 2024.</t>
  </si>
  <si>
    <t>Vi har endast ett jordbruk i kommunen. Ingen tillsyn var planerad för 2023</t>
  </si>
  <si>
    <t>Vi har inga vattentäkter i kommunen. Vårt dricksvatten kommer från Nyköpings kommun</t>
  </si>
  <si>
    <t>Översiktsplanen ger ingen vägledning i frågan då den endast behandlas ytligt. Ställningstagande saknas.</t>
  </si>
  <si>
    <t>Arbete med ny VA-plan har pågått under 2023 och kommer att antas politiskt i början på 2024</t>
  </si>
  <si>
    <t>Vi har under vissa perioder information om eldning på kommunens hemsida. Vi har även en broschyr om hur man eldar rätt.</t>
  </si>
  <si>
    <t>kommun@hogsby.se</t>
  </si>
  <si>
    <t>Högsby</t>
  </si>
  <si>
    <t>Planeringen ligger även på ett av våra kommunalförbund.</t>
  </si>
  <si>
    <t>Flera projekt- och MIFO-undersökningar är redan gjorda. Det råder en bra bild av de områden som är förorenade.</t>
  </si>
  <si>
    <t>Tillsynen inom lantbruk kommer att stäppas upp under 2024. En resursförstärkning på 0,5 miljöinspektör är nu tillsatt.</t>
  </si>
  <si>
    <t>Arbetet med vattenskyddsföreskrifter är i gång. Två av våra vattenskyddsområden har aktuella skyddsföreskrifter.</t>
  </si>
  <si>
    <t>Kontroll över lantbruket inom och i närheten av vattenskyddsområden. Två vattenskyddsområden har aktuella skyddsföreskrifter. Arbetet kommer att fokuseras under 2024.</t>
  </si>
  <si>
    <t>Se svar ovan.</t>
  </si>
  <si>
    <t>Kartläggning är gjord och i planarbetet tas vattenresursen med som parameter.</t>
  </si>
  <si>
    <t>En VA-plan finns. För 2024 kommer även en aktuell vattenförsörjningplan.</t>
  </si>
  <si>
    <t>Arbetet genomförs i anslutning till bygglovsansökningar för kaminer och eldstäder. Information finns på kommunens hemsida med hänvisning till Naturvårdsverket.</t>
  </si>
  <si>
    <t>kommun@savsjo.se</t>
  </si>
  <si>
    <t>Sävsjö</t>
  </si>
  <si>
    <t>Vi arbetar delvis med frågan, bland annat genom Vattentjänstplan, Vattenförsörjningsplan, i detalj- och översiktsplanering, tillämpar VISS i olika dokument och samverkan Emåförbundet.</t>
  </si>
  <si>
    <t>Finns med i tillsynsplanen.</t>
  </si>
  <si>
    <t>Jordbruk prioriteras för närvarande i tillsynsplanen.</t>
  </si>
  <si>
    <t>Det finns vattenskydd för tre av fyra relevanta vattentäkter. Det finns långtgående planer på att avveckla vattentäkten som inte har något skydd.</t>
  </si>
  <si>
    <t>Ingen har fått någon översyn, men översyn pågår för en vattentäkt.</t>
  </si>
  <si>
    <t>Länsstyrelsen har tillsyn över vattenskyddsområdena i kommunen.</t>
  </si>
  <si>
    <t>Det finns inga sådana vattentäkter i kommunen.</t>
  </si>
  <si>
    <t>Vi beaktar MKN vatten i både översikts- och detaljplaneringen, men inte i andra ärenden.</t>
  </si>
  <si>
    <t>Vattentjänstplan och Nödvattenplan har antagits. Vattenförsörjningsplan och Dagvattenstrategi är på gång.</t>
  </si>
  <si>
    <t>Vi har fjärrvärmenät som vi motiverar villor att koppla på.
Information till nyinstallerade kaminer om hur man eldar rätt.</t>
  </si>
  <si>
    <t>kommun@vingaker.se</t>
  </si>
  <si>
    <t>Vingåker</t>
  </si>
  <si>
    <t>Vi har ett konkret påbörjat underlagsarbete och ett tydligt ställningstagande att börja arbeta med åtgärden.</t>
  </si>
  <si>
    <t>Det finns en beslutad plan för tillsyn av förorenade områden.</t>
  </si>
  <si>
    <t>Tillsynen prioriteras och planeras utifrån risk och miljökvalitetsnormerna.</t>
  </si>
  <si>
    <t>Planering är gjord för att börja arbeta med åtgärden.</t>
  </si>
  <si>
    <t>Översyn av befintliga vattenskyddsområden är gjord och arbete med revidering av föreskrifter är påbörjat.</t>
  </si>
  <si>
    <t>Genomfört översyn av vattenskyddsområden.</t>
  </si>
  <si>
    <t>Tillsyn över registrerade dricksvattenanläggningar utförs kontinuerligt.</t>
  </si>
  <si>
    <t>Miljökvalitetsnormerna beaktas vid fysisk planering och andra ärenden, men arbetet med att se till att miljökvalitetsnormerna följs är i ett tidigt skede.</t>
  </si>
  <si>
    <t>En ny vattentjänstplan har tagits fram i samarbete med grannkommuner.</t>
  </si>
  <si>
    <t>Information på hemsidan och utskick till medborgare. Begränsningar i föreskrifter med begränsningar gällande trädgårdsavfall och inom detaljplanerat område.</t>
  </si>
  <si>
    <t>flenskommun@flen.se</t>
  </si>
  <si>
    <t>Flen</t>
  </si>
  <si>
    <t>Planering håller på att tas fram</t>
  </si>
  <si>
    <t>Alltid lågt prioriterat hos oss</t>
  </si>
  <si>
    <t>De stora verksamheterna har prioriterats och legat efter från föregående år. U verksamheter har prioriterats ned</t>
  </si>
  <si>
    <t>Oklart vem som har detta ansvarsområde mellan kommun och sörmlands vatten</t>
  </si>
  <si>
    <t>Oklart med vem som har huvudansvar även här, men tillsyn sker och därmed översyn</t>
  </si>
  <si>
    <t>Ja delvis eftersom huvudansvaret är oklart så görs det inte alltid tillsyn på ett strukturerat sätt</t>
  </si>
  <si>
    <t>Oklart då vi har olika fördelningar, hur man ska uppnå detta</t>
  </si>
  <si>
    <t>Plex har sammarbete med bygg och miljöavdelningen samt strateger för att kunna utföra planering uifrån miljökraven</t>
  </si>
  <si>
    <t xml:space="preserve">Vi har en vattentjänstplan som pågår, men den måste uppdateras kontinuerligt. 
</t>
  </si>
  <si>
    <t>Har speciella veckor där man får elda, men behöver utbilda invånarna mer i hur skadligt det är.</t>
  </si>
  <si>
    <t>info@bjuv.se</t>
  </si>
  <si>
    <t>Bjuv</t>
  </si>
  <si>
    <t>Vi jobbar med tillsynsplan, dagvattenplan och andra styrdokument.</t>
  </si>
  <si>
    <t>Vi jobbar med förorenade områden. Det finns en del förbättringspotential. Vi behöver höja vår kompetens i form av utbildningar och riktat tillsynsplanering.</t>
  </si>
  <si>
    <t>Vi jobbar med tillsyns av jordbruk. Det finns en del förbättringspotential. Vi behöver höja vår kompetens i form av utbildningar och riktat tillsynsplanering.</t>
  </si>
  <si>
    <t>Lokala vattentäckter saknas.</t>
  </si>
  <si>
    <t>Genomförs fullt ut i planprocessen.</t>
  </si>
  <si>
    <t xml:space="preserve">NSVA jobbar inte med begreppet VA-plan utan har planer för respektive vattentjänst inom kommunalt verksamhetsområde.(Dagvattenplan, saneringsplan, dimensionsplan)
Dagvatten – Dagvattenplan beskriver påverkan på MKN av dagvattenhantering inom olika avrinningsområden. Gällande dagvattenplan är från 2018, åtgärdsprogrammet tas inte upp i denna.
Spillvatten – Årlig Miljörapport med emissionsdeklaration som tar upp påverkan på MKN av kommunalt spillvattennät.
</t>
  </si>
  <si>
    <t>Har inte kommit igång med arbetet mot dioxiner än. Miljöandelningne i kommunens regi har funnits i ca. 1. år. Vi har planer att jobba med dioxiner.</t>
  </si>
  <si>
    <t>kommun@hudiksvall.se</t>
  </si>
  <si>
    <t>Hudiksvall</t>
  </si>
  <si>
    <t xml:space="preserve">Vi har haft ett inledande möte med berörda förvaltningar för att informera om nya åtgärdsprogrammet. Där deltog även länsstyrelsen och vattenmyndigheten för Bottenhavet. Syftet med mötet var att skapa en medvetenhet kring vilka åtgärder som åligger kommunen. Kommunen har en förvaltningsövergripande arbetsgrupp för vattenförvaltningsarbete där framtagande av VA-plan och vattentjänstplan samt det förvaltningsövergripande planeringsarbetet ingår. 
Tillsynsplan och behovsutredning för miljöfarlig verksamhet inkluderar små avlopp, vattenskyddsområden, förorenade områden och jordbruk. 
Miljökvalitetsnormerna beaktas också i översikts- och detaljplaner. 
</t>
  </si>
  <si>
    <t>Tillsyn av förorenade områden har inte prioriterats utifrån miljökvalitetsnormerna för vatten och inte utifrån avrinningsområden.</t>
  </si>
  <si>
    <t>Statusklassningar av vattenförekomster ingår som en mycket viktig del av tillsynen av prövningspliktiga tillsynsobjekt. Tillsynen planeras inte utifrån avrinningsområden men vid tillsynen av jordbruk när vi t ex har utfört tillsyn på gödselhantering på hästgårdar valdes främst att besöka hästgårdar som ligger vid vattenförekomster där risk för övergödning föreligger eller inom vattenskyddsområden.</t>
  </si>
  <si>
    <t xml:space="preserve">Underlag för nytt vattenskyddsområde för
Södra Dellen har färdigställts och ansökan har lämnats in till Länsstyrelsen. Skyddsområdet för Hallstaåsen
bedömer vi fortfarande vara bra både gällande storlek och föreskrifter.
Skyddsområdet för Edsta vattentäkt bedöms som tillräckligt bra i nuläget. 
</t>
  </si>
  <si>
    <t xml:space="preserve">Underlag för nytt vattenskyddsområde för
Södra Dellen har färdigställts och ansökan har lämnats in till Länsstyrelsen. 
Skyddsområdet för Hallstaåsen bedömer vi fortfarande vara bra både gällande storlek och föreskrifter.
Skyddsområdet för Edsta vattentäkt bedöms som tillräckligt bra i nuläget. 
</t>
  </si>
  <si>
    <t>Tillsynen av vattenskyddsområden utförs huvudsakligen i samband med handläggning av tillståndsansökningar eller kopplat till tillsyn som utförs på verksamheter som är belägna inom området. Årliga uppföljningar görs också när det kommer till bekämpningsmedels-användning, insatser vid väghållning (ex saltning, dikning mm). Extra uppmärksamhet hålls också i samband med att vi rör oss i området vilket gör att såväl VA-huvudmannen och miljökontoret agerar när vi ser problemområden vilket kan vara allt ifrån nedskräpning, dumpade bilar, olyckor och spill mm</t>
  </si>
  <si>
    <t>Tillsyn av vattentäkter sker vid tillsyn av dricksvattenanläggningen.</t>
  </si>
  <si>
    <t>Dagvattenfrågan lyfts i samtliga planärenden tillsammans med VA, miljö, miljöingenjör och Länsstyrelsen. I alla planbeskrivningar redogör vi för vilken recipient vattnet når och om dess status riskerar att försämras. I det fallet framtas en dagvattenutredning. Skulle frågan missas internt så bevakar även Länsstyrelsen frågan.</t>
  </si>
  <si>
    <t>Kommunen antog Riktlinjer för VA (VA-plan 2020). I samband med att en vattentjänstplan tas fram revideras riktlinjerna och aktualiseras.</t>
  </si>
  <si>
    <t>Vi har skickat broschyr om elda rätt till fastighetsägare + att vi informerar om det då det är klagomål på vedeldning i något område, vi har förbud mot eldning av trädgårdsavfall i lokala hälsoskyddsföreskrifterna, vi har energi- och klimatrådgivare som informerar om förbättringar i fastighetsägarens anläggningar och omställning till annan värmeförsörjning, vi har fjärrvärmesystem i de flesta tätorter som när de infördes bidrog till att många slutade med oljeeldning mm.</t>
  </si>
  <si>
    <t>kommun@hammaro.se</t>
  </si>
  <si>
    <t>Hammarö</t>
  </si>
  <si>
    <t>Kommunen har till viss del en rapport som innehåller förslag för att förbättra ekologisk status i Klarälven.
När detaljplaner tas fram beaktas avloppslösningar och dagvattenfrågor.
Vattentjänstplan som arbetas fram innehåller status på vattenförekomster enligt VISS. Den innehåller även information om ökad nederbörd etc.
Kommunen samverkar genom Klarälvens vattenvårdsförbund samt organisationer för samarbete kring Vänern. 
Klimatförändring tas i beaktning vid planering av t ex diken och rör.</t>
  </si>
  <si>
    <t>Tillsyn av förorenade områden har bara påbörjats samtidigt som arbete med MIFO-inventering fortsätter.</t>
  </si>
  <si>
    <t>Gårdar med hästhållning och två jordbruk.</t>
  </si>
  <si>
    <t>Kommunen har inget eget vattenskyddsområde. 
Vatten kommer via ledningar från Karlstad. 
En mindre vattentäkt finns där man nu utreder alternativa lösningar.</t>
  </si>
  <si>
    <t>Har inga egna vattenskyddsområden.</t>
  </si>
  <si>
    <t>Vid en mindre vattentäkt via miljö- och byggs tillsyn.</t>
  </si>
  <si>
    <t>MKN beaktas genom samråd med Länsstyrelsen Värmland, VISS kollas. 
Dagvattenutredningar görs vid varje detaljplan för att 
status inte ska försämras. 
Öp:n förespråkar lokalt omhändertagande av dagvatten.</t>
  </si>
  <si>
    <t>Kommunen har dokumenterat hur yt- och grundvatten-förekomsternas status kan komma att påverkas av VA -och dagvattenhanteringen i kommunen i vattentjänstplan som tas fram och i VASS.
Kommunen har dokumenterat var miljökvalitetsnormerna för vatten riskerar att inte följas på grund av VA -och dagvattenhanteringen i miljörapporter från reningsverk och vattentjänsplanen som tas fram.
Kommunen har till viss del dokumenterat vilka åtgärder som krävs inom VA -och dagvattenhantering för att miljökvalitetsnormerna ska kunna följas i vattentjänstplanen som tas fram. 
Kommunen har påbörjat arbetet med att genomföra åtgärderna så att miljökvalitetsnormer för yt- och grundvatten ska kunna följas i utbyggnad av va-nätet och diken mm.</t>
  </si>
  <si>
    <t xml:space="preserve">Kommunen har informerat om eldning "på rätt sätt" på websidan, broschyr samt i vissa beslut. 
Kommunen har infört begränsningar för eldning av trädgårdsavfall till viss del i lokala föreskrifter om avfallshantering. 
Innefattas till viss del i punkten ovan. Inte dock specifikt inom detaljplanelagt område,  ” Torrt trädgårdsavfall som inte kan utnyttjas för kompostering får i ringa omfattning eldas endast om det kan ske utan att olägenhet uppstår och det i övrigt inte strider mot författningen.”
Kommunen har verkat för omställning till värmeförsörjning som ger mindre utsläpp via kommunalt bolags utbyggnad av fjärrvärme. 
</t>
  </si>
  <si>
    <t>kommunstyrelsen@soderhamn.se</t>
  </si>
  <si>
    <t>Söderhamn</t>
  </si>
  <si>
    <t>MKN vatten får ett stort utrymme i ÖP. Det gäller både mark- och vattenanvändning.</t>
  </si>
  <si>
    <t>Det finns en VA-plan. Åtgärder som står i VA-planen finns kvar att genomföra.</t>
  </si>
  <si>
    <t>Indirekt arbetar vi med frågan via energi- och klimatrådgivning - fokus på effektiv förbränning mot ackumulatortank för att minska utsläpp av luftföroreningar.</t>
  </si>
  <si>
    <t>kommun@fargelanda.se</t>
  </si>
  <si>
    <t>Färgelanda</t>
  </si>
  <si>
    <t>Visst samarbete finns mellan förvaltningar i frågor som berör vattenförvaltning, så som framtagande av Vattentjänstplan, remisser i plan- och byggärenden mm, men inget strukturerat arbete där dokument för förvaltningsövergripande planering tagits fram.</t>
  </si>
  <si>
    <t>Tillsyn inom miljöbalkens områden sker enligt en miljömålsprioritering, vilket bl a innebär att förvaltningen gör geografiska prioriteringar för att få största möjliga effekt av tillsynen på så många miljömål som möjligt.</t>
  </si>
  <si>
    <t>Tillsyn inom miljöbalkens områden sker enligt en miljömålsprioritering, vilket bl a innebär att förvaltningen gör geografiska prioriteringar för att få största möjliga effekt av tillsynen på så många miljömål som möjligt. T ex prioriteras tillsyn av miljötillsyn på lantbruk inom delavrinningsområden där vattenförekomstens ekologiska status inte uppnår god och där övergödande ämnen bedöms utgöra en betydande påverkansfaktor.</t>
  </si>
  <si>
    <t>En majoritet av de kommunala vattentäkterna har skyddsföreskrifter undantaget en vattentäkt och en reservvattentäkt. VSO är inrättat för samtliga, däremot återstår visst arbete med fysiska skyddsbarriärer.</t>
  </si>
  <si>
    <t>De vattenskyddsområden som inrättats före införandet av miljöbalken är kända.</t>
  </si>
  <si>
    <t>Tillsyn av vattenskyddsområden har ännu inte utförts pga resursbrist.</t>
  </si>
  <si>
    <t>Tillsyn av vattentäkter sker årligen.</t>
  </si>
  <si>
    <t>Kommunen jobbar delvis med detta, men har behov av revidering av t ex ÖP och dess styrdokument.</t>
  </si>
  <si>
    <t>Delvis framtagen, men omtag krävs.</t>
  </si>
  <si>
    <t>Det finns ett pågående arbete i form av bl a klimat- och energirådgivning och det finns föreskrifter om eldning inom tätbebyggt område. Mer arbete behöver göras för att komma ut med information till allmänheten.</t>
  </si>
  <si>
    <t>info@mariestad.se</t>
  </si>
  <si>
    <t>Mariestad</t>
  </si>
  <si>
    <t>Inget formaliserat förvaltningsövergripande arbete, utan avdelningarna arbetar var för sig. Det saknas idag ett uppdrag för detta och ingen organisation finns fastställd.</t>
  </si>
  <si>
    <t>Ingen planerad tillsyn.</t>
  </si>
  <si>
    <t>Tillsyn sker på verksamheter inom avrinningsområden för vattenförekomster som inte klarar god status men andra frågor har styrt planeringen.</t>
  </si>
  <si>
    <t>Den största täkten har ej skydd. Arbete har påbörjats men nu pausats i avvaktan på kommande industrietableringar.</t>
  </si>
  <si>
    <t>Ett vattenskyddsområde från före 1999.</t>
  </si>
  <si>
    <t>Tillsyn utförd enligt tillsyns - och kontrollplan.</t>
  </si>
  <si>
    <t>Det finns en medvetenhet om frågan och den hanteras enligt de krav som finns. Frågan hanteras i ÖP och nya detaljplaner. Ingen revidering av äldre planer initierade av miljökvalitetsnormerna.</t>
  </si>
  <si>
    <t>Dokumentation av påverkan och identifikation av åtgärdsbehov saknas.</t>
  </si>
  <si>
    <t>Kommunen har infört begränsningar för eldning av trädgårdsavfall enligt lokala föreskrifter. Kommunen har infört begränsningar i eldning inom detaljplanelagt/tätbebyggt område. Kommunen har informerat om eldning ”på rätt sätt” (detta var för några år sedan dock när det kom in flera klagomål i ett och samma område, inget under 2023.)</t>
  </si>
  <si>
    <t>kommunen@toreboda.se</t>
  </si>
  <si>
    <t>Töreboda</t>
  </si>
  <si>
    <t>Tillsyn på verksamheter inom avrinningsområden för vattenförekomster som inte klarar god status men andra frågor har styrt planeringen.</t>
  </si>
  <si>
    <t>Den största täkten har skydd.</t>
  </si>
  <si>
    <t>Nyligen reviderade vattenskyddsområden.</t>
  </si>
  <si>
    <t>kommun@gullspang.se</t>
  </si>
  <si>
    <t>Gullspång</t>
  </si>
  <si>
    <t>Den största täkten har ej skydd, den näst största har skydd.</t>
  </si>
  <si>
    <t xml:space="preserve">Nyligen reviderat vattenskyddsområde.
</t>
  </si>
  <si>
    <t>Det finns en medvetenhet om frågan och den hanteras enligt de krav som finns. Frågan hanteras i nya detaljplaner men inte i ÖP i någon större utsträckning. Ingen revidering av äldre planer initierade av miljökvalitetsnormerna.</t>
  </si>
  <si>
    <t>stadsledningskontoret@stadshuset.goteborg.se</t>
  </si>
  <si>
    <t>Göteborg</t>
  </si>
  <si>
    <t>I Göteborg har miljö- och klimatnämnden ansvar för att samordna stadens arbete som följer av EU:s vattendirektiv och havsmiljödirektiv. För att stärka förutsättningarna för att stadens vattenförekomster ska kunna nå miljökvalitetsnormerna för vatten beslutade staden under 2023 om en åtgärdsplan för god vattenstatus som gäller för åren 2023-2027. Åtgärdsplanen baseras på vattenmyndigheten i Västerhavets åtgärdsprogram och innehåller 32 åtgärder som riktar sig till stadens förvaltningar och bolag. En av åtgärderna är att ta fram lokala åtgärdsprogram (LÅP) för stadens vattenförekomster, ett arbete som har pågått under 2023. LÅP ska ut på remiss under 2024 och kommer därefter att användas som planeringsunderlag i stadens vattenarbete. Andra åtgärder som vi arbetat aktivt med under 2023 är att utveckla ett kartstöd för vattenarbetet samt att genomföra och planera för olika utbildningsinsatser inom vattenområdet.
Staden har även byggt upp en förvaltningsöverskridande vattenorganisation där vi samordnar frågor inom vattenförvaltning, dagvatten, skyfall, högt vatten och höga flöden. Målsättningen på kort sikt är dels att öka kunskapen om pågående arbeten, dels att konkretisera och prioritera samordningsbehov mellan de olika vattenfrågorna. Målsättningen på längre sikt är att politiken ska få ett samordnat beslutsunderlag för mål, prioriteringar och investeringar.   
Vattenfrågorna är väl tillvaratagna i processen med framtagandet av ny översiktsplan och i detaljplanearbetet. 
Staden deltar i tre vattenråd där det finns ett mellankommunalt samarbete kopplat till åtgärdssamordning med medfinansiering från kommunerna. 
Staden arbetar med frågor kopplat till vattenanvändning i ett förändrat klimat och en plan för mellankommunal samverkan tas  fram inom ramen för SVAR-projektet (Stärkt vattenförsörjning inom GR)</t>
  </si>
  <si>
    <t>Miljö- och klimatnämnden har antagit en handlingsplan för att arbeta strategiskt med förorenade områden. I det strategiska arbetet ska det ingå att prioritera objekt bland annat utifrån påverkan på vattenförekomster. Nämnden har dock inte haft resurser för att påbörja arbetet som är beskrivet i handlingsplanen.
Graderingen bygger på att miljöförvaltningen inte har utfört någon aktiv tillsyn som grundas på ett strategiskt arbete i handlingsplanen.
Miljöförvaltningen ställer dock krav på undersökningar och åtgärder i samband med exploatering som detaljplaner, bygglov och infrastrukturarbeten. Miljöförvaltningen ställer krav på avhjälpande av förorenad mark samt krav på hantering av länshållningsvatten. Kraven på föroreningshalter vid utsläpp till recipient av länshållningsvatten baseras på MKN.</t>
  </si>
  <si>
    <t>I arbetet prioriteras de verksamheter som är störst då de har störst miljöpåverkan. Ingen tydlig prioritering görs utifrån MKN för yt- och grundvatten. Under 2024 har miljöförvaltningen vatten som tillsynstema vilket innebär att fokus på MKN Vatten kommer att öka. Förvaltningen har också jobbat med att fokusera på objekt i vattenskyddsområden. Vi deltar även i ett pågående projekt från jordbruksverket gällande växtnäring.</t>
  </si>
  <si>
    <t>Vattentäkterna som försörjer kommunens vattenverk har vattenskyddsområden. Därtill arbetas det med att inrätta vattenskyddsområde för en potentiell framtida vattentäkt. 
Det pågår ett kontinuerligt råvattenskyddsarbete genom besvarande av remisser, dialoger och nätverk, där det finns lokala riktvärden för dagvatten och utsläpp till recipient som stöd. 
Viss tillsyn bedrivs för vattenskyddsområdena, mest händelsestyrt, men även integrerat genom övriga förvaltningar och en övergripande samverkan kring att skyddsföreskrifter följs.</t>
  </si>
  <si>
    <t>Flera av vattentäkterna har ett uppdaterat vattenskyddsområde. Översyn av ett äldre vattenskyddsområde är planerad. Det finns en nödvattentäkt som inte har vattenskyddsområde och där utförs kontinuerlig provtagning</t>
  </si>
  <si>
    <t>Miljöförvaltningen deltar aktivt i samverkansgrupper för GÄVSO (Göta älvs och Vänersborgsvikens vattenskyddsområde). Vi har interna arbetsgrupper som hanterar anmälnings/tillståndsärenden genomför tillsyn på miljöfarliga verksamheter och dagvattenanläggningar inom vattenskyddsområdena. En systematisk insats har genomförts för väghållaren Trafikverket inom vattenskyddsområden vilket resulterat i bland annat omfattande utbyggnad av skyddet av råvattenintaget.</t>
  </si>
  <si>
    <t>Riktad tillsyn sker inom vattenskyddsområdena gentemot fastigheter/verksamhetsutövare som riskerar att påverka MKN eller dricksvattnet negativt. Vem tillsynen riktas mot väljs utifrån en riskbedömning om verksamhetsutövarens  potentiella påverkan på närliggande vatten.</t>
  </si>
  <si>
    <t xml:space="preserve">Staden har via den nya översiktsplanen och via annat strategiskt planeringsarbete i form av riktlinjer, utveckling av arbetsmetoder och framtagande av planeringsunderlag skapat en bra grund för hantering av av vattenfrågorna i den fysiska planeringen, men också till viss del i utvecklingen av den befintliga staden. Ambitionen är att skapa en röd tråd av underlag, styrande dokument och arbetssätt för hur översiktsplanens genomförande och ambition avseende vattenfrågor ska hanteras i den fortsatta utvecklingen av staden. 
Exempel på åtgärder som genomförts/genomförs:
1. Framarbetad metod för områdesplanering för vatten
2. Pågående arbete med att färdigställa en riktlinje för ytvatten i detaljplaneringen
3. Samlad vattenkarta
4. Utvecklingsplanering för Mölndalsån och dess blågröna stråk
</t>
  </si>
  <si>
    <t>Stadens va-huvudman Kretslopp och vatten genomför ett strukturerat arbete med planer för all sin verksamhet. Arbetet gynnar möjligheten att förbättra vattenstatus. Planerna uppdateras löpande men texterna behöver få en tydligare uttalad koppling direkt till MKN Vatten-frågan.</t>
  </si>
  <si>
    <t>Kommunen informerar om eldning på rätt sätt på hemsidan och har även infört begränsningar för eldning av trädgårdsavfall.
I projektet Energi- och klimatrådgivning ingår att informera hushåll, organisationer (till exempel bostadsrättföreningar och ideella föreningar) samt små- och medelstora företag om energianvändning och energieffektivisering. Det innefattar även information för att främja en effektiv och miljöanpassad användning av energi och minska klimatpåverkan från energianvändningen.
Det ingår i energi- och klimatrådgivarnas uppdrag att ge oberoende information till ovanstående målgrupper om bland annat eldning på rätt sätt, information om förbättrande åtgärder i fastighetsägarens värmeanläggning samt att verka för omställning till energiförsörjning som ger mindre utsläpp. Energi- och klimatrådgivarna ger oberoende energitekniska råd som innefattar bland annat värmesystem, ventilationssystem, tilläggsisolering med mera.</t>
  </si>
  <si>
    <t>motala.kommun@motala.se</t>
  </si>
  <si>
    <t>Motala</t>
  </si>
  <si>
    <t>Idag saknas både ett utpekat ansvar men också resurser för att samordna den förvaltningsövergripande planeringen. Viss samordning sker, men då endast inom dagvattenområdet där kommunen har inrättat en förvaltningsövergripande dagvattengrupp. 
Den årliga rapporteringen och dagvattengruppen samordnas av kommunens klimat- och miljöstrateg.</t>
  </si>
  <si>
    <t>Ingår till viss del i ordinarie tillsyn men ingen riktad tillsyn har gjorts.</t>
  </si>
  <si>
    <t>Beslutsunderlag med förslag på skyddsföreskrifter har tagits fram för tre av fyra av våra vattentäkter som idag saknar/behöver uppdaterat vattenskyddsområde. Arbetar just nu med att driva det vidare från underlag till fastställda beslut samt med att ta fram beslutsunderlag med tillhörande föreskrifter för den fjärde dricksvattentäkten.</t>
  </si>
  <si>
    <t>Nytt beslutsunderlag med tillhörande förslag på skyddsföreskrifter har tagits fram för område där det idag finns ett äldre gällande vattenskyddsområde. Ingen översyn har gjorts eller planeras göras avseende Vätterns vattenskyddsområde från vattenenhetens sida.</t>
  </si>
  <si>
    <t>Tillsynsansvaret på våra befintliga vattentäkter ligger hos länsstyrelsen.</t>
  </si>
  <si>
    <t>Tillsyn görs regelbundet på vår största vattentäkt.</t>
  </si>
  <si>
    <t>Prövning och tillsyn enligt PBL genomförs på ett sådant sätt att det bidrar till att MKN för vatten ska kunna följas. I regel genomförs en dagvattenutredning i respektive detaljplan där vi ställer kravet att MKN ska säkerställas.
Vi kräver sällan utredningar utan förutsätter att byggherren följer lagen och omhändertar sitt eget dagvatten på egen fastighet. Blir det utredning håller vi minst en 4:a.
Kopplingar till den regionala vattenförsörjningsplanen kan förbättras.</t>
  </si>
  <si>
    <t>På grund av resursbrist har man funderat på hur frågan ska hanteras på ett effektivt sätt och har då kommit fram till att inkludera VA-plan i framtagande av Vattentjänstplan.</t>
  </si>
  <si>
    <t>Kommunen har begränsningar gällande eldning av trädgårdsavfall. Kommunen informerar om eldning på rätt sätt endast i samband med klagomål på vedeldning.</t>
  </si>
  <si>
    <t>info@aneby.se</t>
  </si>
  <si>
    <t>Aneby</t>
  </si>
  <si>
    <t>Resursbrist, inget samordnat arbete sker utan händelsestyrt i mån av tid.</t>
  </si>
  <si>
    <t>Vid tillsyn på objekt som påverkar vattentäkter tas det i beaktande för tillsynen och bedömningen av dessa objekt.</t>
  </si>
  <si>
    <t>1 av 3 vattenskyddsområden har fått en översyn senaste 5-10 åren.</t>
  </si>
  <si>
    <t>Åtgärder i vattenskyddsområden handläggs med hänsyn till föreskrifterna. Egeninitierad tillsyn sker endast avseende dricksvattenkvalité.</t>
  </si>
  <si>
    <t>Kommunala vattentäkter får tillsyn enligt intervall, övriga vattentäkter får händelsestyrd tillsyn.</t>
  </si>
  <si>
    <t>I detaljplaneringen genomförs alltid dagvattenutredningar och VA-frågan undersöks i planskedet för att se till att MKN inte överskrids.
Gällande översiktsplanering är planen antagen innan VA-plan och vattentjänstplan upprättades. Därför är de inte implementerade i ÖPn. Utvecklingsinriktningen i ÖPn går i linje med VA-plan och vattentjänstplan.</t>
  </si>
  <si>
    <t>Vi har en uppdaterad VA-plan (2022) där dagvattnet är inkluderat. Åtgärderna i VA-planen har vi börjat jobba med men inte kommit så långt. 
En vattentjänstplan har också tagits fram (2023).</t>
  </si>
  <si>
    <t>Vid ansökan om att installera kaminer och liknande skickas information ut till sökande om hur de ska elda rätt för att minska utsläpp av bl.a. dioxiner. 
Eldning i panna och eldning av löv och kvistar regleras i de lokala föreskrifterna §§ 5-6 https://aneby.se/download/18.10e76864165add3787c19789/1538745747691/Lokala%20f%C3%B6reskrifter%20f%C3%B6r%20att%20skydda%20m%C3%A4nniskors%20h%C3%A4lsa%20och%20milj%C3%B6n.pdf</t>
  </si>
  <si>
    <t>info@solvesborg.se</t>
  </si>
  <si>
    <t>Sölvesborg</t>
  </si>
  <si>
    <t>Miljökvalitetsnormerna beaktas i såväl översikts- som detaljplanearbetet.</t>
  </si>
  <si>
    <t>Se sammanfattning nedan.</t>
  </si>
  <si>
    <t xml:space="preserve">Sammanfattningsvis arbetar vi i tillsynen aktivt och i ganska stor omfattning utifrån målsättningen att minska utsläppen till vatten och därigenom förbättra statusen i vattenområden. Arbetet prioriteras dock inte direkt utifrån de digitala åtgärdsunderlagen. Därför har vi valt svarsalternativet ”Åtgärden har utförts till mindre del.”
Vi prioriterar tillsyn avseende miljöfarlig verksamhet främst utifrån det tillsynsbehov som våra kända tillsynsobjekt bedöms ha. Därutöver jobbar vi även med att identifiera nya tillsynsobjekt och få in dem i tillsynen. 
När vi genomför den praktiska tillsynen vidtar vi de tillsynsåtgärder som bedöms nödvändiga utifrån att bland annat minska utsläpp till vatten. Vi har exempelvis inom miljöskydd jobbat mycket med tillsyn av oljeavskiljarsystem och krav på besiktning och utbyte av undermåliga system, förbättringar i gödselhantering på lantbruk och storskalig djurhållning, tillsyn av bekämpningsmedelsanvändning mm. Detta görs dock utifrån att minska belastningen på recipienter generellt, inte specifikt utifrån MKN för vatten och digitala åtgärdsunderlag. Detsamma gäller för arbete med att begära omprövning av tillstånd. Vi arbetar med det men då utifrån bredare miljöperspektiv, inte utifrån specifikt MKN för vatten och digitala åtgärdsunderlag. 
För förorenade områden enligt 10 kap. har vi avsatt ca 1,5 heltidstjänster för 2024. Vi har planerat för att hantera händelsestyrd tillsyn samt hinna driva ett fåtal egeninitierade ärenden per år. I den händelsestyrda tillsynen deltar vi i arbetet med fysisk planering och lyfter frågan om kända/misstänkta markföroreningar i planområden samt bygglovs-/förhandsbeskedsärenden. I den egeninitierade tillsynen kommer det med nuvarande resurstilldelning att ta i storleksordningen minst 50 år att arbeta igenom alla misstänkta/kända förorenade områden i kommunerna. Vi har i nuläget inte möjlighet att avsätta mycket mer resurser än vi gör för arbetet. De egeninitierade ärendena prioriteras inte direkt utifrån MKN för vatten och digitala åtgärdsunderlag, men påverkan på vattenmiljöer är en del i prioriteringen. 
Tillsyn på enskilda avlopp har delvis bedrivits projektinriktat utifrån påverkan på ett visst vattenområde. Denna prioritering har dock inte gjorts utifrån att detta är det absolut mest prioriterade området att arbeta med just nu, utan vi har identifierat områden som vi vet att vi behöver arbeta med och valt ett område per år utifrån till exempel att det är en dricksvattentäkt eller att vi vet att ett vattendrag är hårt belastat av övergödning. 
Miljöförbundet bedriver också miljöövervakning inom jordbrukets recipientkontroll, JRK - Mätningar i typområde K32. Detta projekt övervakar näringstransporter i vattendrag i jordbruksmark ut till Östersjön och bidrar med kunskap om statusen avseende övergödning. K32 har en av de längre mätserierna i landet. Arbetet görs i samarbete med SLU. 
</t>
  </si>
  <si>
    <t>För samtliga vattentäkter finns framtaget nya förslag på vattenskyddsområde med föreskrifter, 8 st. är inskickade till Länsstyrelsen i Blekinge län.</t>
  </si>
  <si>
    <t>För samtliga äldre vattenskyddsområden har förslag på nya vattenskyddsområden och föreskrifter tagits fram.</t>
  </si>
  <si>
    <t>Miljöförbundet gör tillsyn på miljöfarliga verksamheter inom vattenskyddsområden i enlighet med vår tillsynsplan. Tillsynen utifrån tillsynsplanen är vanligtvis inte prioriterad specifikt utifrån att verksamheterna ligger inom vattenskyddsområden. Vi handlägger även tillstånds- och anmälningsärenden inom vattenskyddsområden. För ansökningar om tillstånd till spridning av bekämpningsmedel inom vattenskyddsområden så granskas sprutjournaler.</t>
  </si>
  <si>
    <t>MKN beaktas i detaljplanearbetet. I översiktsplanen, som antogs hösten 2023, framgår hur kommunen anser att miljökvalitetsnormerna ska följas. I översiktsplanearbetet har aktuella planeringsunderlag samlats in och tagits hänsyn till. Avstämning och samråd har skett med bland annat länsstyrelsen i Blekinge län. Vidare utredningar gällande påverkan på MKN vatten görs  i de detaljplaneprojekt där länsstyrelsen bedömer det som nödvändigt.</t>
  </si>
  <si>
    <t>Sedan tidigare finns en utbyggnadsplan, vattenförsörjningsplan och dagvattenstrategi framtagen. Under året har dessa kompletterats med en vattenförsörjningsplan.</t>
  </si>
  <si>
    <t>Kommunens lokala hälsoskyddsföreskrifter samt ordningsföreskrifter är uppdaterade. I dessa ges begränsning för eldning på egen fastighet inom tätbebyggt område. 
I varje detaljplan som tas fram identifieras möjligheterna till påkoppling av fjärrvärme. Kommunen informerar även om möjligheten till solceller samt försöker se till så hus placeras för ett gynnsamt solläge. 
Rådgivning vid eldning i panna ges av sotaren vid besök. Lagkrav på pannor finns även som sotaren kontrollerar.</t>
  </si>
  <si>
    <t>tranaskommun@tranas.se</t>
  </si>
  <si>
    <t>Tranås</t>
  </si>
  <si>
    <t>Vi har en viss förvaltningsövergripande planering, men vi har ingen utpekad funktion som samordnar arbetet.</t>
  </si>
  <si>
    <t>Vi prioriterar delvis tillsynen utifrån potentiell påverkan på vattenförekomster med sämre än God status, men vi har inte genomfört tillsyn på alla sådana verksamheter.</t>
  </si>
  <si>
    <t>På grund av resursbrist  bedriver vi väldigt lite egeninitierad tillsyn på förorenade områden.</t>
  </si>
  <si>
    <t>Huvudvattentäkten har idag skydd och det finns ingen reservvattentäkt, men utredning kring en sådan är pågående. Det finns inte resurser tillgängliga för att detta ska kunna vara prioriterat över annat arbete.</t>
  </si>
  <si>
    <t>Det är en fråga som ständigt arbetas med och vår ÖP är relativt ny. I samtliga nya detaljplaner är det en väsentlig fråga att hantera, däremot ersätts eller uppdateras inte gamla detaljplaner med avseende på åtgärd 4.</t>
  </si>
  <si>
    <t>bg, bg, bg, bg</t>
  </si>
  <si>
    <t>En VA-plan är framtagen sedan 2020 och arbetas med aktivt. Däremot behöver dagvatten få ta en större del i den samt att tidsplanen för åtgärderna i planen varit för ambitiös.</t>
  </si>
  <si>
    <t>Vi har begränsningar för eldning av trädgårdsavfall och eldning inom detaljplanelagt/tätbebyggt område. Många fastigheter har fjärrvärme eller värmepump.
Vi har informerat om eldning "på rätt sätt".</t>
  </si>
  <si>
    <t>sundsvalls.kommun@sundsvall.se</t>
  </si>
  <si>
    <t>Sundsvall</t>
  </si>
  <si>
    <t>Vi har ingen planering för vattenmyndighetens åtgärdsprogram, men tanken är att vi ska arbeta med det i år.</t>
  </si>
  <si>
    <t>Kommunen har planerat tillsyn för förorenade områden utifrån en prioriteringslista där risk att inte nå god status enligt riskbedömningen i VISS utgör en av bedömningsgrunderna. Kommunen har påbörjat tillsyn för 168 av de 305 prioriterade MIFO-objekten i riskklass 1 och 2 samt prioriterade 3or och 4or och för 81 st av dessa objekt har kommunen drivit krav på inventeringar, undersökningar och åtgärder mot ansvariga.</t>
  </si>
  <si>
    <t>Tillsyn mindre hästgårdar map växtskyddsmedel, hantering o förvaring av gödsel. Krav på gödselhantering.</t>
  </si>
  <si>
    <t>De viktiga vattentäkterna i kommunen har skydd genom VSO. Alla vattentäkter över 50 pe/10 m3/d har beslutat skyddsområde utom Pipnäset.</t>
  </si>
  <si>
    <t>Revidering pågår för samtliga vattentäkter med VSO innan MB. Men enligt plan kommer detta att inte vara genomfört under 2024.</t>
  </si>
  <si>
    <t>Tillsyn genomförs i VSO bland annat med avseende på små avlopp och industri.</t>
  </si>
  <si>
    <t>Tillsyns påbörjad på dricksvattentäkterna.</t>
  </si>
  <si>
    <t>MKN vatten redovisas i alla detaljplaner. Oftast handlar planernas största påverkan om att andelen hårdgjord yta ökar vilket kan påverka MKN och då hanteras som en del i dagvattenutredning. I vår checklista för dagvattenutredningar finns flera frågor om MKN vatten med. Mer sällan har vi planer som även innehåller vattenområden och då behöver andra frågor utredas kopplat till MKN vatten. VISS används som stör för planhandläggarna och såklart även för konsulter som tar fram utredningar kopplat till planläggningen. Såväl MKN ytvatten som grundvatten ska redovisas i detaljplanerna.
I vissa fall kan planer i samrådsskede inte innehålla tillräckligt när det gäller MKN vatten. Med stöd av yttrande från bl.a. Länsstyrelsen kan planen i senare skede kompletteras. I samband med antagande av planerna finns alltid en redovisning av MKN vatten med.</t>
  </si>
  <si>
    <t>Vi har en VA-plan som vi följer.</t>
  </si>
  <si>
    <t>Kommunen har informerat om eldning "på rätt sätt". Kommunen har infört begränsningar i eldning inom detaljplanelagt/tätbebyggt område.</t>
  </si>
  <si>
    <t>kommun@alvkarleby.se</t>
  </si>
  <si>
    <t>Älvkarleby</t>
  </si>
  <si>
    <t>Arbetet inte påbörjat</t>
  </si>
  <si>
    <t>Inventering pågår för fortsatt tillsyn</t>
  </si>
  <si>
    <t>Ej aktuellt i denna kommunen</t>
  </si>
  <si>
    <t>Delat ansvar med Gästrike Vatten AB</t>
  </si>
  <si>
    <t>Finns visst intresse</t>
  </si>
  <si>
    <t>Tar hänsyn till detta vid tillsyn</t>
  </si>
  <si>
    <t>Vid behov</t>
  </si>
  <si>
    <t>Har dåligt underlag. Samarbetar inte med andra kommuner i avrinningsområdet men planerar att göra det.</t>
  </si>
  <si>
    <t>VA-översikt är påbörjad, men avstannad tillfälligt då en vattentjänstplan tas fram.</t>
  </si>
  <si>
    <t>Informationsinsatser har genomförts.</t>
  </si>
  <si>
    <t>kansliet@vaxholm.se</t>
  </si>
  <si>
    <t>Vaxholm</t>
  </si>
  <si>
    <t>Kommunen har under sista året arbetat med en vattentjänstplan som snart skall antas. Vi har haft dialog med andra kommuner i samma avrinningsområde, men ännu ej inlett en samverkan. Vi har tagit fram LÅPar för 3 vattenförekomster.</t>
  </si>
  <si>
    <t>Kontoret har tagit fram handlingsplaner för förorenade områden och arbetar utifrån dessa.</t>
  </si>
  <si>
    <t>Kontoret har särskilt prioritera tillsyn på de objekt där det har funnits en risk för att MKN inte uppnås.</t>
  </si>
  <si>
    <t>Det finns inga aktiva allmänna dricksvattentäkter i kommunen</t>
  </si>
  <si>
    <t>Kommunen arbetar med samtliga punkter förutom punkten att "se över gamla detaljplaner samt detaljplaner som bidrar till en kumulativ påverkan".</t>
  </si>
  <si>
    <t>Omarbetning av VA-plan till vattentjänstplan pågår. Merparten ingår men en mer utförlig genomgång kommer ske till nästkommande version</t>
  </si>
  <si>
    <t xml:space="preserve">Vaxholms stad är medlemmar i Östra Sveriges luftvårdsförbund Hem - ÖSLVF (oslvf.se). Hittar dock ingen rapport om detta. ÖSLVF ansvarar för kontroll av luftkvaliteten i länet genom olika mätningar och modeller. Vaxholms stad  är medlemmar och betalar årsavgift för att de ska sköta detta. 
Vedeldning, bränder, otillåten avfallseldning kan vara källor till dioxiner. Vid klagomål avseende eldning - SRMH (hälsoskyddstillsyn). 
Kontroll att eldstäder fungerar och att underhållet sköts  - Storstockholms brandförsvar. Sotning och brandskyddskontroll av eldstad - Storstockholms brandförsvar
</t>
  </si>
  <si>
    <t>kommun@essunga.se</t>
  </si>
  <si>
    <t>Essunga</t>
  </si>
  <si>
    <t>Vi är med i samverkan inom Vattenrådet Vänerns sydöstra tillflöden. Vi har koll på recipienten. Inom kommunen genomförs inget förvaltningsövergripande arbete.</t>
  </si>
  <si>
    <t>Tillsyn av förorenade områden har varit nedprioriterat pga resursbrist.</t>
  </si>
  <si>
    <t>Tillsyn görs av C-lantbruk</t>
  </si>
  <si>
    <t>Resursbrist och annan verksamhet har prioriterats.</t>
  </si>
  <si>
    <t>Kommunen har inte börjat se över gamla detaljplaner. Nya detaljplaner, FÖPar och ÖP tar hänsyn till MKN för vatten.</t>
  </si>
  <si>
    <t>Kommunen har inte börjat arbeta med MKN för vatten</t>
  </si>
  <si>
    <t>Kommunen informerar om "elda rätt" och begränsning för eldning av trädgårdsavfall inom tätbebyggt område.</t>
  </si>
  <si>
    <t>kopings.kommun@koping.se</t>
  </si>
  <si>
    <t>Köping</t>
  </si>
  <si>
    <t>Ett förvaltningsövergripande arbete finns, men inte ett formaliserat arbetssätt. VA-plan finns (med formaliserat arbetssätt) och en dagvattenplan på gång att beslutas. Ingen övergripande vattenplan för kommunen finns ännu, men arbete med att ta fram en sådan pågår. Regionalt samarbete saknas inom en del områden som t ex vattenförsörjning. Regionalt samarbete finns inom andra områden, t ex genom Mälarens vattenvårdsförbund, recipientkontroll och kalkningsverksamhet.</t>
  </si>
  <si>
    <t>Ingen planerad, egeninitierad tillsyn utförs utöver tillsyn på pågående verksamheter.</t>
  </si>
  <si>
    <t>Tillsyn endast på anmälnings- och tillståndspliktiga verksamheter samt vid anmälningsärenden. Även övriga verksamheter skulle kunna påverka MKN för vatten.</t>
  </si>
  <si>
    <t>Översyn och revidering av föreskrifter har gjorts för samtliga kommunala vattentäkter mer än 50 pers/10 m3. Nytt förslag till vattenskyddsområde och föreskrifter är inskickat till Lst men är ännu inte fastställt för den sista vattentäkten.</t>
  </si>
  <si>
    <t>Ingen regelbunden och systematisk tillsyn sker, utan endast handläggning av anmälnings- och tillståndsärenden inom vattenskyddsområde.</t>
  </si>
  <si>
    <t>Kommunen har inga vattentäkter med tillsyn föreskriven enligt MB 9:10 2 stycket.</t>
  </si>
  <si>
    <t>Hänsyn tas till MKN för vatten i alla Dp. Gällande kommuntäckande ÖP är från 2012 och har vissa brister, men ny FÖp uppfyller Länsstyrelsens krav på hänsyn till MKN.</t>
  </si>
  <si>
    <t>VA-plan omfattar dricksvatten och spillvatten men inte dagvatten. Dagvattenplan är på gång att antas. Tillsynsplan för små avlopp finns.</t>
  </si>
  <si>
    <t>Vi ger information om eldning och installation av eldstad. Begränsning för eldning av trädgårdsavfall i kommunen finns. Vi erbjuder energirådgivning.</t>
  </si>
  <si>
    <t>rattvik@rattvik.se</t>
  </si>
  <si>
    <t>Rättvik</t>
  </si>
  <si>
    <t>verksamheterna arbetar tillsammans, vilket resulterar i en helhetsbild av det löpande behovet av tillsynsinsatser och förhållningar i framtagande av planer.</t>
  </si>
  <si>
    <t>se tidigare motivering</t>
  </si>
  <si>
    <t>de jordbruk som finns i bygden kontrolleras regelbundet och ett nätverk med samtliga har byggts upp för en löpande dialog om bland annat omgivningspåverkan. Flera av lantbruken är kopplade till organisationer för hjälp med måluppfyllandet.</t>
  </si>
  <si>
    <t>skydd för mindre gemensamma dricksvattentäkter fastställdes 2014. De allmänna täkterna har gåtts igenom och kompletterats samt utförs löpande tillsyn av verksamheter inom skyddsområde.</t>
  </si>
  <si>
    <t>alla täkter kartlagda och den täkten som saknade skyddsföreskrifter är utredd och skyddsföreskrifter framtagna</t>
  </si>
  <si>
    <t>Tillsyn över vattenskyddsområden utförs, arbete återstår med att fånga upp äldre verksamheter som saknar tillstånd för tex cisterner.</t>
  </si>
  <si>
    <t>Löpande inre tillsyn gällande provtagningar och resultat samt yttre tillsyner på plats. upplever brister i nya dricksvattenföreskrifterna då de avser större verk. vi har fler mindre och många av skyddsåtgärderna går det inte att ställa krav på.</t>
  </si>
  <si>
    <t>Rutiner för denna hantering är väl inarbetat sedan flera år.</t>
  </si>
  <si>
    <t>VA plan har funnits antagen sedan 2016, under 2024 kommer den nya vattentjänstplanen att antas. Traditionellt har dagvattenfrågorna lösts lokalt i planerna eller i bygglovsskedet.</t>
  </si>
  <si>
    <t>information skickas ut till medborgarna och finns även tillgängligt på hemsidan om hur man ska elda för att minska skadliga utsläpp. dessa frågor hanteras även i tillsynen i myndighetsutövning mot enskild</t>
  </si>
  <si>
    <t>kommunstyrelsen@sundbyberg.se</t>
  </si>
  <si>
    <t>Sundbyberg</t>
  </si>
  <si>
    <t>Miljökvalitetsnormerna är en aspekt i allt tillsynsmyndigheten gör. Vi sammarbetar med våra grannkommuner kopplat till åtgärdsarbetet. I detaljplaner säkerställer staden att det finns mark för dagvattenhantering. Staden har nyligen tagit fram en ny VA-plan som antogs i slutet av 2023, den fungerar även som vattentjänstplan. I den identifieras åtgärdsbehov. Vi saknar dock till viss del tydlig finansiering och samordning av det förvaltningsövergripande åtgärdsarbetet.</t>
  </si>
  <si>
    <t>Omfattande arbete med inventering och riskklassning av förorenade områden pågår. Vid exploateringsprojekt saneras förorenad mark.</t>
  </si>
  <si>
    <t>Vi har inga jordbruk finns i kommunen. Hästgårdarna besöktes av tillsyn under 2023.</t>
  </si>
  <si>
    <t xml:space="preserve">Nej, vi jobbar inte med denna fråga. Sundbyberg saknar vattentäkter inom kommunen. Sundbyberg är medlem i kommunalförbundet Norrvatten som har flera vattentäkter. Dessa är skyddade av vattenskyddsområden. Vattentäkterna ligger dock inte i Sundbyberg, så tillsyn sker av annan kommuns miljömyndighet.
</t>
  </si>
  <si>
    <t>Vi är bra på att beakta miljökvalitetsnormerna vid stora projekt (ex. detaljplaner) som kan ha stor påverkan. Exempelvis bygger vi just nu fyra dagvattendammar som kommer täcka stadens beting för Brunnsvikens vattenförekomst. Vid mindre projekt i staden (ex. bestämma om en klack vid en parkering ska vara gräs eller asfalt) beaktas inte alltid miljökvalitetsnormerna. I översiktsplanen tas hänsyn till miljökvalitetsnormerna för vatten och beskriver hur kommunen bör arbeta för att uppnå önskad status samt arbeta för att stadens fysiska planering inte ska påverka normerna negativt utan påverka positivt vid ny- och ombyggnation.</t>
  </si>
  <si>
    <t>VA-planen i Sundbyberg visar viktiga områden som behövs för åtgärder så att vi kan uppnå miljökvalitetsnormerna men själva åtgärderna redovisar staden i genomförandeplaner. Vi arbetar aktivt med åtgärdsprogram och åtgärder men har ännu inte uppnått miljökvalitetsnormerna för vatten. Vi kommer separera våra kombinät för att minska antalet bräddningar samt samordnat så att det ska finnas plats för fler åtgärder i staden.</t>
  </si>
  <si>
    <t>Det förekommer inte så mycket småskalig förbränning i kommunen och därför är det inte någon prioriterad fråga.</t>
  </si>
  <si>
    <t>kommunstyrelsen@solna.se</t>
  </si>
  <si>
    <t>Solna</t>
  </si>
  <si>
    <t>Solna stad arbetar avrinningsområdesvis med alla våra recipienter och har både kommungemensamma samt kommunspecifika LÅP där de senare är antagna politiskt.  Vi har en behovsutredning och en tillsynsplan som omfattar förorenade områden. En handlingsplan för arbetet med förorenad mark kommer att tas från under 2024. Även stall/djurenheter ingår i behovs- och tillsynsplanen. Stadens vattentjänstplan är ute på samråd.</t>
  </si>
  <si>
    <t>Vi utför mest händelsestyrd handläggning, inte så mycket egeninitierad tillsyn. Åtgärdstakten har dock varit hög inom kommunen eftersom det exploaterats mycket.</t>
  </si>
  <si>
    <t>Vi har inga jordbruk i Solna. Tillsyn gjordes under 2023 på stadens två ridskolor.</t>
  </si>
  <si>
    <t>Länsstyrelsen är tillsynsmyndighet för Norra Stockholmsåsen som är reservvattentäkt. Se även motivering under avsnitt 3.4.</t>
  </si>
  <si>
    <t>Se motivering för 3.4.</t>
  </si>
  <si>
    <t>Solna delar tillsynsansvaret med länsstyrelsen. Länsstyrelsen har varit ute på tillsyn under 2023. Miljöskyddsenheten har gjort tillsyn på stora parkeringsplatser inom vattenskyddsområde samt en handelsträdgård för att bland annat se att verksamheterna bedrivs i enighet med föreskrifterna.</t>
  </si>
  <si>
    <t>I varje dp tar vi fram en dagvattenutrednings med lösningar som ska bidra till att MKN följs.
I ÖP framgår det att vi ska arbeta i enlighet med vår dagvattenstrategi för att i varje dp kunna bidra till att MKN kan följas.</t>
  </si>
  <si>
    <t>Följande styrdokument beskriver hur Solna stad verkar för att MKN för Solnas grundvattenrecipient och 8 ytvattenrecipienter ska kunna följas.
Blåplan Solna (2023)
Dagvattenstrategi för Solna (2017)
Vattentjänstplan för Solna stad kommer antas under 2024
Kommunen har dokumenterat status för ytvattenrecipienterna och har tagit fram Lokala åtgärdsprogram för de flesta av ytvattenrecipienterna som ett led arbetet med att uppnå MKN.
Samverkan sker med grannkommuner i åtgärdsarbetet och i framtagande av LÅP
Lokala åtgärdsprogram finns för
- ÅP för Brunnsviken (delvis även Råstasjön)
- ÅP för Ulvsundasjön
- ÅP för Igelbäcken, Edsviken, Lilla Värtan
Gemensamma lokalt åtgärdsprogram finns för Mälaren-Ulvsundasjön, Edsviken, Igelbäcken och Brunnsviken. Lilla Värtans LÅP är på framtagande, underlagsarbetet blev klart under 2023. 
Staden arbetar kontinuerligt för att minska dagvattnets negativa påverkan på stadens havsvikar, sjöar och vattendrag.
Solna jobbar kontinuerligt med frågor kopplade till recipienters status och har bra stöd i stadens styrande dokument, vilket gör att vår bedömning är att vi ligger på en 4:a av 5.</t>
  </si>
  <si>
    <t>Vi har eldningsförbud, det är trivseleldning som gäller för de med till exempel eldstad i bostaden, hela kommunen har väl utbyggd fjärrvärme, behov av uppvärmning pga. eldning är liten.</t>
  </si>
  <si>
    <t>gnesta.kommun@gnesta.se</t>
  </si>
  <si>
    <t>Gnesta</t>
  </si>
  <si>
    <t>Kalkningsarbetet mot försurning genomförs. Inventering av enskilda avlopp genomförs men är inte helt klar i kommunen (resursbrist). Samverkan sker med andra kommuner, främst genom arbete inom vattenvårdsförbund.</t>
  </si>
  <si>
    <t>En huvudansvarig som har tagit de verksamheter som prioriterat.</t>
  </si>
  <si>
    <t>Saknar resurser.</t>
  </si>
  <si>
    <t>det finns vattenskyddsområden. vattentjänstplan saknas.</t>
  </si>
  <si>
    <t>De flesta VSO i Gnesta är under LST tillsyn.</t>
  </si>
  <si>
    <t>Enligt tillsynsplan har kontroll genomförts.</t>
  </si>
  <si>
    <t>Ingen pågågående DP.</t>
  </si>
  <si>
    <t>Saknas kommunal VA-plan</t>
  </si>
  <si>
    <t>Vi har inga resurser</t>
  </si>
  <si>
    <t>kommunen@emmaboda.se</t>
  </si>
  <si>
    <t>Emmaboda</t>
  </si>
  <si>
    <t>Det finns ingen samordnare på kommunen, däremot pågår det resursförstärkning på området. Finns tekniksamordningsmöte där olika förvaltningar finns representerade.</t>
  </si>
  <si>
    <t>Påverkan av grund- och ytvatten finns med när man tittar på ett objekt men däremot har kommunen inte tillräckligt med resurserna för att kunna arbeta fullt ut med förorenade områden.</t>
  </si>
  <si>
    <t>Ska börja fokusera mer på detta under tillsynen 2024.</t>
  </si>
  <si>
    <t>Under 2023 har en vattenförsörjningsplan tagits fram med en handlingsplan hur man ska arbeta vidare med framtida dricksvattenförsörjningen.</t>
  </si>
  <si>
    <t>Under 2023 har en vattenförsörjningsplan tagits fram med en handlingsplan hur man ska arbeta vidare med framtida dricksvattenförsörjningen. I Vattentjänstplanen som håller på att tas fram tas även detta upp.</t>
  </si>
  <si>
    <t>Länsstyrelsen har tillsyn över de fastställda VSO utifrån föreskrifterna, däremot kommunen har tillsyn över de VSO som inte är fastställda utifrån allmänna hänsynsreglerna eller från nämndbeslut. Idag bedrivs tillsynen av VSO i samband med tillsyn av miljöfarlig verksamhet som en fråga i checklistan. I granskning av DP tas frågan alltid upp samt finns med i andra kommunala projekt/arbete där miljöförvaltningen är delaktiga, tex tekniksamverkan.</t>
  </si>
  <si>
    <t>Vattentäkter tas med i bland annat DP-arbete samt beaktas i framtagna planer (vattenförsörjningsplanen samt vattentjänstplanen) i handlingsplanen. Tillsyn av vattenverken görs varje år, både på plats samt kontroll av analysrapporter.</t>
  </si>
  <si>
    <t>Miljökvalitetsnormerna beaktas i arbetet med fysisk planering.</t>
  </si>
  <si>
    <t>Kommunen håller på att arbeta fram en dagvattenplan. Finns sedan tidigare en VA-plan, VA-översikt samt VA-policy.</t>
  </si>
  <si>
    <t>Finns information på hemsidan.</t>
  </si>
  <si>
    <t>kommunen@kavlinge.se</t>
  </si>
  <si>
    <t>Kävlinge</t>
  </si>
  <si>
    <t>Kommunåtgärd 1 - punkterna a1 &amp; b1, helt genomförda.
Kommunåtgärd 1 - punkt c1, delvis genomförd.
Kommunåtgärd 1 - punkt a2, delvis genomförd.
Kommunåtgärd 1 - punkt b2, helt genomförd.</t>
  </si>
  <si>
    <t>Arbetet är påbörjat. Mifo fas 1 pågår, handlingsplan framtagen.</t>
  </si>
  <si>
    <t>för kontinuerlig tillsyn och tittar bland annat på IPM, gödselhantering, växtodlingsplaner, användning av slam från reningsverk mm.</t>
  </si>
  <si>
    <t>Kävlinge kommun får allt sitt dricksvatten från Sydvatten. Det finns två Vattenskyddsområden kvar i kommunen som inte används. Vi har planer på att i framtiden inrätta ett nytt Vattenskyddsområde som skulle användas som reservvattentäkt.</t>
  </si>
  <si>
    <t>Översiktsplan behöver samordnas med regional vattenförsörjningsplan.</t>
  </si>
  <si>
    <t>q, q, q, q</t>
  </si>
  <si>
    <t>Vi har en från 2015 men den behöver uppdateras med riktlinjer för dagvatten som ett komplement. Detta kommer att genomföras under 2024.</t>
  </si>
  <si>
    <t>Det har inte prioriterats vid tillsyn</t>
  </si>
  <si>
    <t>boras.stad@boras.se</t>
  </si>
  <si>
    <t>Borås</t>
  </si>
  <si>
    <t xml:space="preserve">Borås har en förvaltnings- och bolagsövergripande vattengrupp där vi samordnar oss och delar erfarenheter för arbete kopplat till åtgärdsprogrammet. Till vattengruppen finns arbetsgrupper för respektive åtgärd i åtgärdsprogrammet. 
Under 2024 arbetar vi med att utreda behovet, vilka kartläggningar och resurser som behövs för en kommande blåplan/vattenplan. 
Borås saknar i dagsläget en resurssatt samordnande funktion som arbetar strategiskt med vattendirektivet för hela kommunkoncernen. 
</t>
  </si>
  <si>
    <t xml:space="preserve">Se motivering under 2 a. 
Det är svårt och tar lång tid att komma från Mifo fas 1 (inventering) till fas 2 (undersökning och åtgärder) för många av objekten med riskklass 1 och 2 eftersom verksamheten som risken är baserad på ofta avslutats för länge sedan. 
</t>
  </si>
  <si>
    <t xml:space="preserve">Se motivering under 2 a. 
Borås är en skogskommun och de jordbruk som finns är, med enstaka undantag, inte anmälningspliktiga enligt miljöbalken. 
</t>
  </si>
  <si>
    <t>Finns bara kvar bara enstaka mindre vattentäkter utan skydd.</t>
  </si>
  <si>
    <t>Genomfört</t>
  </si>
  <si>
    <t xml:space="preserve">Oklart vad som menas med tillsyn på en vattentäkt och vattenskyddsområden. Vi saknar vägledning från myndigheten. 
Handlägger ärenden som kommer in utifrån föreskrifterna. Genomför tillsyn på verksamheterna inom primär och sekundär zon vattenskyddsområdet. 
</t>
  </si>
  <si>
    <t>Oklart vad som menas med tillsyn på en vattentäkt och vattenskyddsområden. Vi saknar vägledning från myndigheten.</t>
  </si>
  <si>
    <t xml:space="preserve">På översiktsnivå ser man inte att översiktsplanen påverkar MKN, men man hänvisar till att ta rätt beslut i detaljplaner etc. Vi har identifierat behovet av att ta fram en övergripande blåplan/vattenplan, eftersom vi ser att många små projekt tillsammans kan äventyra uppnåendet av MKN i detaljplaner etc. Behovet av en blåplan lyfts även i den kommande planeringstrategin för Översiktsplanen (tidigare aktualitetsförklaring).
Vi upplever att det generellt skulle behövas mer tillsyn enligt PBL. Det hjälper inte alltid vad som står i detaljplaner, som ex reningsbäddar och diken. Inspektion har för svaga verktyg för grönska gentemot fysiska strukturer. Det finns risk att ärenden hamnar mellan stolarna för PBL vs MB.
Upplever att vi inte alltid har verktyg för att arbeta med detta på ett bra sätt. Av erfarenhet har vi exempelvis lärt oss att det är bäst att planlägga naturmark så den får reellt skydd. Detta hade varit bättre att istället få kunskap om via vägledningar. Länsstyrelsen ställer krav på att värden inte får äventyras, men det finns inte lagmässiga verktyg. Detta gör att frågorna hamnar i kläm och det går inte lösa på detaljplanenivå/enskilda fastigheter. 
</t>
  </si>
  <si>
    <t>Kommunfullmäktige antog en VA-plan under våren 2022. Den uppdateras nu till en vattentjänstplan.</t>
  </si>
  <si>
    <t>Informationsinsatser genomförs, till exempel områdesvis vid klagomål, eller av kommunens energirådgivare. Bättre samordning i kommunen vore önskvärt kring exempelvis extern kommunikation och rutiner för bygglov.</t>
  </si>
  <si>
    <t>kontaktcenter@norrtalje.se</t>
  </si>
  <si>
    <t>Norrtälje</t>
  </si>
  <si>
    <t>Kommunen har fastställt en förvaltningsövergripande vattenplan (2022), samt inarbetat ett förvaltningsövergripande arbetssätt som integrerar åtgärd 1 i kommunens verksamhet</t>
  </si>
  <si>
    <t>Resurser finns</t>
  </si>
  <si>
    <t>Resurser gällande tillsyn av förorenade områden saknas</t>
  </si>
  <si>
    <t>Förbättringsarbete behöver genomföras</t>
  </si>
  <si>
    <t>Följs upp veckovis/varannan vecka</t>
  </si>
  <si>
    <t>Arbetet inkluderas i ÖP, FÖP och detaljplaner</t>
  </si>
  <si>
    <t>Kommunens VA-plan ska säkerställa att MKN vatten följs.</t>
  </si>
  <si>
    <t>Kommunen arbetar med att införa begränsningar för eldning av trädgårdsavfall inom detaljplanelagt/tätbebyggt område med avseende på tillåten eldningsperiod och vad som får eldas</t>
  </si>
  <si>
    <t>kommunen@katrineholm.se</t>
  </si>
  <si>
    <t>Katrineholm</t>
  </si>
  <si>
    <t>kommunen har sedan 1989 genomfört recipientprovtagning i 26 av kommunens sjöar vartannat år.
Kommunen är medlemmar i Nyköpingsåarnas vattenvårdsförbund samt Hjälmarens vattenvårdsförbund. 
Kommunen deltar aktivt i det kommunala vattennätverket. Kommunen har en anställd miljöstrateg/vattensamordnare.</t>
  </si>
  <si>
    <t>Åtgärdsprogrammet är en av prioriteringsgrunderna för hur tillsynen på övriga förorenade områden prioriteras. Källspårningsprojekt PFAS pågår. Det pågår ett aktivt arbete med några efterbehandlingsobjekt kopplat till vattenförekomsten.</t>
  </si>
  <si>
    <t>Arbete sker kontinuerligt med uppdatering av försiktighetsmått samt krav på lagring och spridning av gödsel.</t>
  </si>
  <si>
    <t>Arbetet går långsamt hos VA huvudmannen. De stora täkterna saknar fortfarande skydd.</t>
  </si>
  <si>
    <t>Ett kommunalt vattenskyddsområde är inte uppdaterat</t>
  </si>
  <si>
    <t>I huvudsak i samband med ansökningar om dispenser och anmälningar om åtgärder i vattenskyddsområdet.</t>
  </si>
  <si>
    <t>Systematisk tillsyn bedrivs</t>
  </si>
  <si>
    <t>Krav på dagvattenutredning i alla nya detaljplaner. MKN hanteras i detaljplaner och översiktsplan. Hänsyn tas till andra styrande dokument kopplat till vatten. Skyfallskartering är gjord för Katrineholms tätort.</t>
  </si>
  <si>
    <t>Ny vattentjänstplan ute på samråd. Revidering pågår av dagvattenstrategi. Skyfallskartering nyligen genomförd för Katrineholms tätort</t>
  </si>
  <si>
    <t>Kommunen har reglerat eldning av trädgårdsavfall inom detaljplanelagt område med särskilda eldningsveckor.
Information finns på hemsidan till de som eldar i kamin/vedpanna om att elda rätt.</t>
  </si>
  <si>
    <t>kommun@landskrona.se</t>
  </si>
  <si>
    <t>Landskrona</t>
  </si>
  <si>
    <t>Stadens berörda förvaltningar och bolag har utarbetat en förvaltningsövergripande plan för åtgärdsprogrammet, som nu är föremål för samråd med stadens ledning innan den ska skickas ut på intern och extern remiss.</t>
  </si>
  <si>
    <t>Vi har en prioritering i stadens handlingsplanen för förorenade områden men försöker inom de prioriterade område välja objekt vid vatten.</t>
  </si>
  <si>
    <t>Vi arbetar regelbundet med kontroll av växtskyddsmedel och näringsläckage hos lantbrukare</t>
  </si>
  <si>
    <t>Vi har två enskilda vattentäkter som omfattas i kommunen. Vi har behövt lägga all energi på att de ska kontrollera utgående vattens kvalité.</t>
  </si>
  <si>
    <t xml:space="preserve">1.	Kommunen har informerat om eldning "på rätt sätt" görs via informationskampanjer och info på hemsidan.
Vi har inte:
2.	Kommunen har infört begränsningar för eldning av trädgårdsavfall
3.	Kommunen har infört begränsningar i eldning inom detaljplanelagt/tätbebyggt område
2 och 3 kan man införa i lokala föreskrifter för att skydda människors hälsa och miljön men det har vi inte då vi inte upplevt att detta är ett problem och politiken vill inte begränsa kommunens medborgare mer än nödvändigt. Det är dessutom ur beredskapsskäl bra om folk kan värma sina bostäder när det saknas el.
</t>
  </si>
  <si>
    <t>kommun@morbylanga.se</t>
  </si>
  <si>
    <t>Mörbylånga</t>
  </si>
  <si>
    <t>VA deltar i planeringen för vatten, spill- och dagvatten rörande den allmänna VA-anläggningen. Vid planeringen gör inte VA någon bedömning av hur MKN följs eller förväntas påverkas. VA har gjort en genomgång av vad ett förändrat klimat kan väntas ha för påverkan på de olika anläggningarna, men inga åtgärder har tagits fram ännu, ej heller tidplaner (så klart). Fördjupningen av klimatkonsekvenser och framtagande av åtgärder vid anläggningarna uppskattas ta flera år att göra om det ska bli ett vettigt arbete.</t>
  </si>
  <si>
    <t>Främst förorenade områden prioriteras utifrån miljökvalitetsnormerna.</t>
  </si>
  <si>
    <t>Värt att nämn är att VA inte lever upp till alla krav som ställs på verksamheten juridiskt, helt enkelt för att vi har för lite resurser/personal som hinner jobba med detta. VA behöver ökade resurser för att komma ikapp.</t>
  </si>
  <si>
    <t>Samtliga vattenskyddsområden har skyddsföreskrifter. Några av dessa har behov av att uppdateras. I många fall räcker inte skyddsföreskrifter då tex nya antropogena föroreningar tillkommer. Då andra intressen som exploatering prioriteras begränsas framtida möjligheter att skydda vattnet</t>
  </si>
  <si>
    <t>Åtgärden har inte utförts pga brist på tillgängliga resurser</t>
  </si>
  <si>
    <t>Vid tillsyn kontrolleras alltid om en åtgärd utförts/verksamhet bedrivs inom vattenskyddsområde. Handlar främst dock om händelsestyrd tillsyn. Mer eneninitierad tillsyn skulle behövas.</t>
  </si>
  <si>
    <t xml:space="preserve">VA deltar i detta arbete i de delar som representant för 
VA-anläggningarna har mandat till.
</t>
  </si>
  <si>
    <t>Arbete pågår med att ta fram en vattentjänstplan som ska ersätta VA-planen. Detta arbete är prioriterat och resurser har avsatts för detta så långt mandat sträcker sig för VA. VA deltog aktivt i framtagandet av den Dagvatten- och skyfallsplan som beslutades.</t>
  </si>
  <si>
    <t>Information om eldning och att det är förbjudet att elda avfall.</t>
  </si>
  <si>
    <t>kundcenter@partille.se</t>
  </si>
  <si>
    <t>Partille</t>
  </si>
  <si>
    <t>Varje enhet arbetar med sitt uppdrag, samordning saknas.</t>
  </si>
  <si>
    <t>Inventering och tillsyn pågår, men är inte klar.</t>
  </si>
  <si>
    <t>Inventering och tillsyn på samtliga gårdar har genomförts, men alla delar som berör vatten har inte kontrollerats ännu.</t>
  </si>
  <si>
    <t xml:space="preserve">Kåsjön bra skydd
Ugglum och Jonsered behöver ses över
</t>
  </si>
  <si>
    <t>Planerad tillsyn har inte genomförts.
Hanterar inkommande ärende, ansökningar, klagomål etc.</t>
  </si>
  <si>
    <t>Regelbunden provtagning och tillsyn av bygg- och miljö sker.</t>
  </si>
  <si>
    <t>Reglering av eldning finns i lokala föreskrifter
Tillsyn, vid klagomål, bedrivs. 
Information finns på hemsidan.</t>
  </si>
  <si>
    <t>tidaholms.kommun@tidaholm.se</t>
  </si>
  <si>
    <t>Tidaholm</t>
  </si>
  <si>
    <t>Kommit en bit med vissa delar</t>
  </si>
  <si>
    <t>Åtgärder utförs vid inkomna ärenden. Ingen egeninitierad tillsyn.</t>
  </si>
  <si>
    <t>Har vid tillsyn haft fokus på gödselanvändning som ligger vid vattendrag</t>
  </si>
  <si>
    <t>2019 antog Tidaholms kommunfullmäktige nya skyddsföreskrifter för vattenskyddsområdet kring kommunens största dricksvattentäkt.</t>
  </si>
  <si>
    <t>Skyddsföreskrifterna var framtagna efter ett gediget arbete av en konsultfirma specialiserad på dylikt.</t>
  </si>
  <si>
    <t>Tillsyn utförs fortlöpande enligt Miljöbalken av den kommunala nämnd som ansvarar för miljö- och hälsoskyddstillsyn.</t>
  </si>
  <si>
    <t>Miljötillsyn utförs fortlöpande enligt Miljöbalken av den kommunala nämnd som ansvarar för miljö- och hälsoskyddstillsyn. Dricksvattnet kontrolleras enligt Livsmedelsverkets dricksvattenföreskrifter av den kommunala nämnd som ansvarar för livsmedelskontrollen.</t>
  </si>
  <si>
    <t>Det pågår en utredning för förbättrad konnektivitet inom tätorten, men har inte påbörjat arbetet än. Kemisk status ingår i varje detaljplan via MKN kemisk ytvatten status. Där pågår arbetet löpande för att inte påverka MKN negativt.</t>
  </si>
  <si>
    <t>Framtagande av vattentjänstplan och en stor övergripande dagvattenutredning pågår</t>
  </si>
  <si>
    <t>Kontrolleras vid tillsyn</t>
  </si>
  <si>
    <t>kommun@astorp.se</t>
  </si>
  <si>
    <t>Åstorp</t>
  </si>
  <si>
    <t>Beaktas i tillsynsplanering med behovsutredningen,  översiktsplaneringen och dagvattenplan. I detaljplanering är det beroende på geografiskt område och handläggare. UBM behandlar det, påverkar hur frågan beaktas i det fortsatta dp-arbetet</t>
  </si>
  <si>
    <t>I nuläget bedrivs ingen uppsökande, riktad tillsyn av förorenade områden på grund av resursbrist</t>
  </si>
  <si>
    <t>Alla jordbruksverksamheter besöks med max 5 års intervall</t>
  </si>
  <si>
    <t>Osäkerhet om framtida vattentäkters placering.</t>
  </si>
  <si>
    <t>Rondering av anläggningar.</t>
  </si>
  <si>
    <t xml:space="preserve">Översiktsplanen samordnas med aktuella planeringsunderlag. 
I såväl översiktsplanering som detaljplaneringen bevakar 
länsstyrelsen och ställer krav på att MKN för vatten ska beaktas 
när det är relevant
</t>
  </si>
  <si>
    <t>Kommunen har en dagvattenplan från 2016 där revidering har påbörjats och en vattentjänstplan är under antagande</t>
  </si>
  <si>
    <t>Kommunen jobbar med informationsspridning inför eldningssäsonger och tillsyn vid klagomål</t>
  </si>
  <si>
    <t>kommun@ale.se</t>
  </si>
  <si>
    <t>Ale</t>
  </si>
  <si>
    <t>Vi saknar ett helhetsperspektiv för vattenfrågan. Frågan berörs och nämns i flertalet styrdokument, men helhetsgreppet och en tydlig ansvarsfördelning saknas.</t>
  </si>
  <si>
    <t>Prioriteringen har till stor del skett för MIFO (metodik för inventering av förorenade områden) riskklass 1 och 2 längs med Göta älv där det skett stora bidragssaneringar under de senaste decennierna.</t>
  </si>
  <si>
    <t>Prioritering av tillsyn sker främst utifrån antalet djurenheter.</t>
  </si>
  <si>
    <t>Det finns en enskild småskalig dricksvattentäkt i kommunen som omfattas. Vi vet inte hur vi ska arbeta med denna fråga. Vägledning behövs.</t>
  </si>
  <si>
    <t>Har inte varit aktuellt för revidering.</t>
  </si>
  <si>
    <t>I kommunen finns ett mindre, äldre VSO där det nästan enbart finns bostadsbebyggelse. Kommunen har nyligen fått ett större VSO, GÄVSO, där vi har inlett en inventering för att kunna bedriva en mer systematisk tillsyn.</t>
  </si>
  <si>
    <t>Åtgärden är ej aktuell i kommunen</t>
  </si>
  <si>
    <t>Svårt att säkerställa intentioner från ÖP och andra översiktliga styrdokument på längre sikt.</t>
  </si>
  <si>
    <t xml:space="preserve">Kommunen har idag en VA-plan som uppdateras/kompletteras under 2023/2024. Inom verksamhetsområde fokuserar VA-plan ur MKN-perspektiv på förbättring ledningsnät, rening och fördröjning dagvatten och bygga ut allmän anläggning till befintlig, enskild bebyggelse med risker kopplat till miljöpåverkan. Utanför verksamhetsområde kategoriseras samlad, enskild bebyggelse utifrån avrinningsområde med behovsbedömning utifrån status. 
Sista avloppsreningsverket i kommunen planeras för nedläggning 2026. Därefter all spillvattenrening i Göteborg (Rya fjord). Bedöms svårt att motivera åtgärder på befintlig bebyggelse ur ekonomiskt perspektiv.
</t>
  </si>
  <si>
    <t>Sporadiska informationsinsatser om småskalig eldning på rätt sätt.</t>
  </si>
  <si>
    <t>ydre.kommun@ydre.se</t>
  </si>
  <si>
    <t>Ydre</t>
  </si>
  <si>
    <t>Många av delarna finns, men viss samordning krävs för att ska bli förvaltningsövergripande plan.</t>
  </si>
  <si>
    <t>Finns med i tillsynsplan och behovsutredning samt i handlingsplan för arbete med förorenade områden.</t>
  </si>
  <si>
    <t>Kommunen har påbörjat inventering och digitalisering av uppgifter om lantbruk för att möjliggöra riskbaserad tillsyn utifrån VISS statusklassningar. Kommunen har ställt krav på åtgärder där miljökvalitetsnormer är centrala för bedömningen, dock endast mot enstaka verksamheter. 
Miljökvalitetsnormerna har använts som prioriterinsgrund i behovsutredningen och för egeninitierad tillsyn i tillsynsplanen. Kommunen har utökat miljöavdelningens resurser med en halv tjänst med fokus på bland annat jordbruk, vilket är positivt men täcker inte behovet fullt ut på grund av en historisk skuld.
Sammantaget har kommunen påbörjat ett långsiktigt arbete för att kunna nå målet på ett effektivt och hållbart sätt.</t>
  </si>
  <si>
    <t>Samordning med Länsstyrelsen har skett och plan har utformats.</t>
  </si>
  <si>
    <t>Samordning med Länsstyrelsen har skett och plan har utformats. Något kvarstående område kräver ytterligare utredningar.</t>
  </si>
  <si>
    <t>Kommunen har få områden där vi är tillsynsmyndighet.</t>
  </si>
  <si>
    <t>Tillsyn bedrivs kontinuerligt.</t>
  </si>
  <si>
    <t>I aktuell översiktsplan ingår den med vissa brister, men det pågår ett arbete med en ny översiktsplan där detta kommer finnas med mer ingående.</t>
  </si>
  <si>
    <t>Arbetet är under uppstart, men det saknas resurser. Delar av arbetet har genomförts, men ej sammanställts.</t>
  </si>
  <si>
    <t>Finns med i de lokala hälsoskyddsföreskrifterna och renhållningsordningen och information om eldning finns på kommunens hemsida.</t>
  </si>
  <si>
    <t>kommunen@horby.se</t>
  </si>
  <si>
    <t>Hörby</t>
  </si>
  <si>
    <t>Miljökvalitetsnormerna beaktas i tillämpliga delar av kommunens verksamhet. 
Samverkan sker med berörda kommuner i respektive av- och tillrinningsområde i vattenrådens regi. 
Förvaltningsövergripande samverkan sker bland annat i arbetet med vattentjänstplanen och översiktsplan.</t>
  </si>
  <si>
    <t>Kommunen har planerat och utfört tillsyn samt ställt krav på åtgärder som har bidragit till att öka möjligheterna att uppnå miljökvalitetsnormerna för vatten. Dock har kommunen inte prioriterat sin tillsyn utifrån miljökvalitetsnormerna för vatten.</t>
  </si>
  <si>
    <t xml:space="preserve">1 st vattentäktsområde har uppdaterat skydd (Hörby)
Arbete pågår med 1 st vattentäkt (Önneköp). Ansökan ligger hos LST för beslut sedan december 2022!! 
1 vattentäkt (S Rörum) ska läggas ned enligt politiskt inriktningsbeslut.
För övriga vattentäkter finns inga politiska inriktnings beslut och skyddsåtgärder avvaktas därför.
</t>
  </si>
  <si>
    <t>Översyn har skett för alla vattentäkter, men om vi ska gå vidare med skyddsåtgärder eller ej beror på politiska beslut som ännu ej är fattade.</t>
  </si>
  <si>
    <t>Vi har utfört tillsyn i projektform 2022.</t>
  </si>
  <si>
    <t>Vi tolkar frågan som at den avser livsmedelskontrollen. Vi har utfört livsmedelskontroll på Vv med tillhörande täkter.</t>
  </si>
  <si>
    <t>MKN är inarbetad i kommunens nya översiktsplan. Prövning och tillsyn enligt PBL genomförs på sätt att det bidrar till MKN följs.</t>
  </si>
  <si>
    <t xml:space="preserve">Det pågår ett arbete att ta fram en vattentjänstplan för kommunen. Den beskriver hur det långsiktiga behovet av vattentjänster ska tillgodoses i kommunen. Vattentjänstplanen planeras att gå ut på samråd i mitten av 2024. 
I vattentjänstplanen ingår en övergripande beskrivning hur yt- och grundvattenförekomstens status kan komma att påverkas av planerade åtgärder på VA-systemet. 
Det pågår ett arbete med att revidera gällande dagvattenpolicy. Där ingår ett avsnitt om recipientpåverkan. 
</t>
  </si>
  <si>
    <t xml:space="preserve">Kommunen har informerat om eldning "på rätt sätt", infört begränsningar för eldning av trädgårdsavfall och infört begränsningar i eldning inom detaljplanelagt/tätbebyggt område.
</t>
  </si>
  <si>
    <t>kommun@vanersborg.se</t>
  </si>
  <si>
    <t>Vänersborg</t>
  </si>
  <si>
    <t xml:space="preserve">Det saknas ansvarig person/er för att driva, samordna och följa upp dessa frågor. Det bör vara en funktion som är kommunövergripande och det finns ingen som har det uppdraget. 
</t>
  </si>
  <si>
    <t>Under 2024 planeras riktad tillsyn av förorenade områden gällande bl a MKN.</t>
  </si>
  <si>
    <t xml:space="preserve">Under 2024 planeras tillsyn av växtskyddsmedel med koppling till MKN
</t>
  </si>
  <si>
    <t>För ytvattenverken (2st) så finns det ett fastställt vattenskyddsområde med föreskrifter, GÄVSO. Dessa täcker Vänersborgs behov till 100 %. För grundvattenverken (2 st) som används som reserv/nödvatten finns inget fastställt vattenskyddsområde med föreskrifter. Dessa har arbetats fram (ca 2000-2010) men har inte fått beslut. För det ena grundvattenverket saknas också en korrekt vattendom, vid en granskning av länsstyrelsen (vattendomen syftar på fel borrhål). För övriga vattentäkter som är nedlagda har det skrivits in till länsstyrelsen om borttagande men ingen återkoppling. Det ska inte längre finnas några privata vattentäkter som omfattas av föreskrifterna efter VA-utbyggnaderna.</t>
  </si>
  <si>
    <t>För grundvattenverken (2 st) som används som reserv/nödvatten finns inget faställt vattenskyddsområde med föreskrifter. Dessa har arbetats fram (ca 2000-2010) men har inte fått beslut. För det ena grundvattenverket saknas också en korrekt vattendom, vid en granskning av länsstyrelsen (vattendomen syftar på fel borrhål). För övriga vattentäkter som är nedlagda har det skrivits in till länsstyrelsen om borttagande men ingen återkoppling. Det ska inte längre finnas några privata vattentäkter som omfattas av föreskrifterna efter VA-utbyggnaderna. Gällande vattenskyddsområden (VSK) så saknas det för kommunala grundvattentäkter. Ev krävs vsk-område för Hallby skola på Vänersnäs, om mer än 50 personer. Kretslopp och Vatten har drivit frågan om att upphäva gamla v.o där täkten tagits ur bruk. Återstår några, enligt vad vi erfar.</t>
  </si>
  <si>
    <t>I viss mån är tillsyn påbörjad enligt GÄVSOs föreskrifter. Enstaka handläggningar inom Köperedssjöarnas v.o.</t>
  </si>
  <si>
    <t>GÄVSO:s föreskrifter är nya och vi deltar i arbetsgrupper som arbetar fram gemensamma tolkningar av föreskriften. Övriga vsk-föreskrifter gäller täkter som inte är i bruk.</t>
  </si>
  <si>
    <t xml:space="preserve">Inom all detaljplanering utförs särskilda utredningar för att ta fram riktlinjer och planbestämmelser för att säkerställa att planområdet uppnår MKN efter planen vunnit laga kraft. Undantaget är där: a) befintligt underlag är tillräckligt för att kunna säkerställa att planen kommer att resultera i att MKN uppnås vid byggnation. b) Att planområdet är utformat på ett sådant sätt att MKN omöjligt kan påverkas oberoende av planens utformning.
Inom översiktsplaneringen görs inga utredningar utan antaganden görs utifrån befintliga underlag. Regional vattenplan saknas.
</t>
  </si>
  <si>
    <t>Blåplan med tillhörande bilaga vattentjänstplan är framtagen men det saknas politiskt beslut att gå ut på samråd.</t>
  </si>
  <si>
    <t>Det har inte bedrivits tillsyn kring detta aktivt. Vid klagomål 
har Naturvårdsverkets broschyr skickats ut och byggnadsnämnden har ombetts skicka ut samma broschyr i samband med bygganmälan eldstad.</t>
  </si>
  <si>
    <t>kommunen@hultsfred.se</t>
  </si>
  <si>
    <t>Hultsfred</t>
  </si>
  <si>
    <t>Kommunen arbetar med olika åtgärder men saknar en förvaltningsövergripande planering utifrån åtgärdsprogrammet.</t>
  </si>
  <si>
    <t>Miljöavdelningen arbetar med frågorna men inte direkt utifrån åtgärd 2. Det som ligger till grund vid planeringen av tillsyn är i första hand klassning enligt miljöskyddsförordningen. Där vägs även in risker ur miljösynpunkt till viss del utifrån läge och tidigare erfarenheter.</t>
  </si>
  <si>
    <t>Handlingsplan för förorenade områden arbetas med i dagsläget. Behov av prioritering av områdena finns.</t>
  </si>
  <si>
    <t>Kommunens vattentäkter är skyddade förutom en där arbete pågår.</t>
  </si>
  <si>
    <t>Arbete är påbörjat för Hultsfreds vattentäkt men pausat då ny råvattenbrunn skall slutföras innan arbetet återupptas.</t>
  </si>
  <si>
    <t>Tillsyn har utförts vid ett vattenskyddsområde.</t>
  </si>
  <si>
    <t>Utförs löpande.</t>
  </si>
  <si>
    <t>Kommunen tar hänsyn till miljökvalitetsnormerna för vatten och den information som finns i VISS vid framtagandet av översiktsplanen och detaljplanerna.</t>
  </si>
  <si>
    <t>vindelns.kommun@vindeln.se</t>
  </si>
  <si>
    <t>Vindeln</t>
  </si>
  <si>
    <t>Identifierat vattenförekomsterna, ska påbörja miljötillsyn utifrån MKN i samråd med länsstyrelsen, påbörjat arbete med framtagandet av vattentjänstplanen och ny översiktsplan, arbetar aktivt med denna del i detaljplanarbetet</t>
  </si>
  <si>
    <t>Kartläggning och riskbedömning påbörjar för underlag till miljötillsyn. Tillsyn utifrån MKN, andra skyddsvärda områden. Arbetet med att ta fram en EBH-plan för förorenade områden är påbörjad och ska avslutas inom året så att arbetet kan komma igång</t>
  </si>
  <si>
    <t>Kartläggning och riskbedömning påbörjar för underlag till miljötillsyn. Tillsyn utifrån MKN, andra skyddsvärda områden. Varit med i projekt för tillsyn av växtnäring</t>
  </si>
  <si>
    <t>Kan arbetas mycket mer med, nya hälsoskyddsföreskrifter för mer skydd av dricksvatten och tillsyn av vattenverk och andra dricksvattenanläggningar</t>
  </si>
  <si>
    <t>Påbörjat arbetet med vattentjänstplanen och ny ÖP</t>
  </si>
  <si>
    <t>Tillsyn av enskilda avlopp och andra miljöfarlig verksamhet. Plan för tillsyn av enskilda avlopp och EBH-plan ska tas fram under året.</t>
  </si>
  <si>
    <t>Detaljplan, ja men ÖP ska uppdateras</t>
  </si>
  <si>
    <t>Inte haft någon tidigare men arbetet är påbörjat</t>
  </si>
  <si>
    <t>Energi- och klimatrådgivning. Planering och undersökning av utbyggnad av fjärrvärme, snabb handläggning för värmepump. Begränsning av eldningstid och hur du eldar på rätt sätt</t>
  </si>
  <si>
    <t>kommun@osby.se</t>
  </si>
  <si>
    <t>Osby</t>
  </si>
  <si>
    <t>Kommunen arbetar med frågan, exempelvis i framtagandet av en ny översiktsplan och i samband med vattentjänstplanen.</t>
  </si>
  <si>
    <t>Kommunen har utfört tillsyn för alla förorenade områden till viss del.</t>
  </si>
  <si>
    <t>Åtgärden är påbörjad.</t>
  </si>
  <si>
    <t>Kommunen arbetar regelbundet med tillsyn av vattentäkter.</t>
  </si>
  <si>
    <t>Kommunen har utfört ett visst arbete med revidering av vattenföreskrifter.</t>
  </si>
  <si>
    <t>Kommunen har till viss del arbetat med tillsyn vid vattenskyddsområden. Enligt kommunens vattenskyddsföreskrifter har länsstyrelsen det egentliga tillsynsansvaret.</t>
  </si>
  <si>
    <t>Kommunen har till stor del arbetat med tillsyn över vattentäkter.</t>
  </si>
  <si>
    <t>Kommunen inkluderar vattenkvalitetsnormerna vid detaljplanearbete samt framtagande av ny översiktsplan.</t>
  </si>
  <si>
    <t>Kommunen har en VA-plan, men avsnittet om dagvatten skulle kunna utvecklas mer.</t>
  </si>
  <si>
    <t>Tillsyn av förbränningsanläggningar, inklusive utsläpp av dioxiner, samt vid klagomålsärenden gällande vedeldning utförs kontinuerligt.</t>
  </si>
  <si>
    <t>kommun@habo.se</t>
  </si>
  <si>
    <t>Håbo</t>
  </si>
  <si>
    <t>Det vattenprogram som finns för Håbo kommun, och som tidigare har fungerat som ett vägledande dokument i kommunens övergripande vattenarbete, togs fram för att gå i linje med föregående periods åtgärdsprogram, vars åtgärder har rapporterats till KS sedan tidigare (se tabell nedan). I och med det nya åtgärdsprogrammets fastställande är kommunens vattenprogram inaktuellt och det finns därmed inte en förvaltningsövergripande planering för åtgärdsprogrammets genomförande med fokus yt- och grundvattenförekomster. Ett reviderat vattenprogram behöver tas fram för att systematiskt kunna bedriva och säkerställa ett förvaltningsövergripande vattenarbete med helhetsperspektiv för att tillgodose att miljökvalitetsnormerna uppnås. 
Det finns inte en färdig plan för vattenanvändning i ett förändrat klimat med utgångspunkt i den regionala vattenförsörjningsplanen.  Det finns ett påbörjat arbete med en klimatanpassad dricksvattenförsörjning utifrån Livsmedelsverkets handbok, ett arbete som inte har återupptagits efter pandemin, men som nu finns med som en aktivitet i kommunens hållbarhetslöften för vatten. Det finns inte heller en plan för samverkan med berörda kommuner inom kommunens av- och tillrinningsområden. En viss samverkan och kunskapsutbyte sker dock via Mälarens vattenvårdsförbund som är en viktigt motor för kommunernas vattenarbete runt Mälaren. Det finns också ett pågående samverkansprojekt med Upplands-Bo och Sigtuna kommuner kring åtgärdssamordning för vatten, där fokus är på att hjälpa mark- och djurägare att minska näringsbelastningen från sina verksamheter till främst Ullfjärdarna och Skofjärden.</t>
  </si>
  <si>
    <t>Kommunen har tagit fram en plan för tillsyn av förorenade områden men har inte börjat tillämpa tillsynsplanen under 2023.</t>
  </si>
  <si>
    <t>Tillsynen av hästgårdar har startat upp under 2023 och kommer fortsätta under 2024 då samtliga anläggningar planeras få tillsyn.</t>
  </si>
  <si>
    <t xml:space="preserve">Kommunen har inget vattenskyddsområde i dagsläget. 2009 lämnade kommunen in en ansökan om vattenskyddsområde till länsstyrelsen för Bålsta Vattentäkt. Under hösten 2022 hade kommunen genom VA-avdelningen en avstämning i ärendet med länsstyrelsen. 
Eftersom det gått lång tid mellan ansökan och dags datum då ärendet ska handläggas behöver kommunen säkerställa att all information i ansökan är aktuell och komplettera ansökan med ett aktuellt nuläge. 
Kommunen ska även ta fram ett förslag på vilken föreskrift vi avser ska gälla när vattenskyddsområdet inrättas. 
</t>
  </si>
  <si>
    <t xml:space="preserve">Att aktivt ta fram och arbeta med uppföljning av vattenskyddsområden är en av åtgärderna som VA-avdelningen avser genomföra inom ramen av vattentjänstplanen som väntas antas politiskt under februari 2024. Här omfattas även ett arbete att fastställa ett vattenskyddsområde för Skofjärden.
</t>
  </si>
  <si>
    <t>Då det inte finns något vattenskyddsområde har tillsyn inte genomförts.</t>
  </si>
  <si>
    <t xml:space="preserve">I varje detaljplaneprocess arbetar Håbo kommun med att säkerställa att planens genomförande inte kommer att leda till försämringar av MKN för det vattenområde som är recipient i varje enskilt fall. För att uppnå det tas en  dagvattenutredning fram. Utredning utgår ifrån Håbo kommuns dagvattenpolicy. Utredningen ska visa hur man inom detaljplanen kan anordna dagvattenhanteringen för att inte riskera en försämring av recipientens statusklassning och i bästa fall verka för en förbättring.  
I arbetet med alla detaljplaner görs en utredning för att bedöma om planens genomförande antas komma ha betydande miljöpåverkan. Förvaltningen har som rutin att i detta tidiga skede alltid använda de planeringsunderlag som finns i VISS för att utröna om planen ligger inom avrinningsområde för en vattenförekomst som riskerar en statusförsämring eller en förekomst där det finns möjligheter att förbättra statusklassning. Detta sammanställs i underlag som skickas till länsstyrelsen och används vid eventuella avgränsningssamråd.   
</t>
  </si>
  <si>
    <t>En VA-plan finns sedan tidigare och den håller på att revideras i samband med att den kommer att integreras i vattentjänstplanen som är förväntas antas under februari 2024.</t>
  </si>
  <si>
    <t>Information om "Elda rätt med ved" finns på kommunens hemsida. Inga riktade informationsinsatser har genomförts under året.</t>
  </si>
  <si>
    <t>kommun@hedemora.se</t>
  </si>
  <si>
    <t>Hedemora</t>
  </si>
  <si>
    <t>a) Tillsynsplan och behovsutredning för miljöfarlig verksamhet inklusive enskilda avlopp, vattenskyddsområden, förorenade områden och jordbruk finns. b) Finns redovisat i ÖP, och i detaljplan c) VA-plan finns, en dagvattenstrategi är framtagen och skall antas.
a) Det finns en bra start i den regionala vattenförsörjningsplanen, kommunen kommer att följa upp planen till hösten tillsammans med länsstyrelsen.
b) Se ovan, återkopplas till uppföljningen tillsammans med länsstyrelsen.</t>
  </si>
  <si>
    <t>Tillsynsplan följs och uppdateras årligen.</t>
  </si>
  <si>
    <t>Ett stort antal potentiellt förorenade områden samt resursbegräsningar gör att åtgärder släpar efter.</t>
  </si>
  <si>
    <t>Alla kommunala vattentäkter har skyddsföreskrifter, alla är nyare än från 2010. Några enskilda vattentäkter saknar föreskrifter.</t>
  </si>
  <si>
    <t>Kommunens alla kända vattenskyddsområden är registrerade EDP Vision och hålls aktuella.</t>
  </si>
  <si>
    <t>Kommunen har infört en ny e-tjänst för anmälan/ansökan om verksamhet eller åtgärd inom vattenskyddsområde. Kommunen och VA-huvudmannen har tillsammans gått ut med information till verksamhetsutövare.</t>
  </si>
  <si>
    <t>Sker kontinuerligt enligt både tillsynsplan och händelsestyrt.</t>
  </si>
  <si>
    <t>ÖP skulle kunna ta mer hänsyn till aktuell planeringsunderlag och ge bättre vägledning till hur miljökvalitetsnormerna (MKN) ska följas.</t>
  </si>
  <si>
    <t>Dagvattenstrategin är på väg upp i politiken.</t>
  </si>
  <si>
    <t>Vi behöver uppdatera hemsidan, samt informera i större utsträckning om småskalig förbränning. Till exempel vikten av eldning "på rätt sätt", information om trädgårdsavfall och eventuellt erbjuda flisning i olika orter som Vikmanshyttan, Långshyttan m.fl.</t>
  </si>
  <si>
    <t>info@karlshamn.se</t>
  </si>
  <si>
    <t>Karlshamn</t>
  </si>
  <si>
    <t>Kommunen har ingen funktion eller plan för det förvaltningsövergripande arbetet, men arbetet samordnas ändå till en större del genom olika styrdokument, arbetsgrupper och i samhällsplaneringen genom bl. a. ÖP. MKN beaktas i samband med samhällsplanering, liksom frågor kring spill-, dricks- och dagvatten. Vid framtagande av ÖP, detaljplaner och planprogram är representanter från hela kommunkoncern delaktiga så att alla verksamheter samordnas så långt möjligt. Kommunen har en styrgrupp för dagvattenfrågor.</t>
  </si>
  <si>
    <t>Sammanfattningsvis arbetar vi i tillsynen aktivt och i ganska stor omfattning utifrån målsättningen att minska utsläppen till vatten och därigenom förbättra statusen i vattenområden. Arbetet prioriteras dock inte enbart utifrån de digitala åtgärdsunderlagen. Därför har vi valt svarsalternativ 3.
Vi har planerat för att hantera händelsestyrd tillsyn samt hinna driva ett fåtal egeninitierade ärenden per år. I den händelsestyrda tillsynen deltar vi i arbetet med fysisk planering och lyfter frågan om kända/misstänkta markföroreningar i planområden samt bygglovs-/förhandsbeskedsärenden. De egeninitierade ärendena prioriteras inte direkt utifrån MKN för vatten och digitala åtgärdsunderlag, men påverkan på vattenmiljöer är en del i prioriteringen.</t>
  </si>
  <si>
    <t>Sammanfattningsvis arbetar vi i tillsynen aktivt och i ganska stor omfattning utifrån målsättningen att minska utsläppen till vatten och därigenom förbättra statusen i vattenområden. Arbetet prioriteras dock inte enbart utifrån de digitala åtgärdsunderlagen. Därför har vi valt svarsalternativ 3.
Vi prioriterar tillsyn avseende miljöfarlig verksamhet främst utifrån det tillsynsbehov som våra kända tillsynsobjekt bedöms ha. Därutöver jobbar vi även med att identifiera nya tillsynsobjekt och få in dem i tillsynen. 
När vi genomför den praktiska tillsynen vidtar vi de tillsynsåtgärder som bedöms nödvändiga utifrån att bland annat minska utsläpp till vatten. Vi har exempelvis inom miljöskydd jobbat mycket med tillsyn av oljeavskiljarsystem och krav på besiktning och utbyte av undermåliga system, förbättringar i gödselhantering på lantbruk och storskalig djurhållning, tillsyn av bekämpningsmedelsanvändning mm. Detta görs dock utifrån att minska belastningen på recipienter generellt, inte specifikt utifrån MKN för vatten och digitala åtgärdsunderlag. Detsamma gäller för arbete med att begära omprövning av tillstånd. Vi arbetar med det men då utifrån bredare miljöperspektiv, inte utifrån specifikt MKN för vatten och digitala åtgärdsunderlag.</t>
  </si>
  <si>
    <t>Kommunen har två allmänna vattentäkter. För den större finns ett VSO fastställt sedan 2008. För den mindre täkten så ligger ärendet för fastställande hos Länsstyrelsen.</t>
  </si>
  <si>
    <t>Den ena större vattentäkten har ett fastställt VSO och för den mindre ligger ärendet för fastställande hos Länsstyrelsen. Inga VSO före miljöbalkens ikraftträdande.</t>
  </si>
  <si>
    <t>Tillsyn på miljöfarliga verksamheter inom vattenskyddsområden görs i enlighet med tillsynsplanen. Tillsynen utifrån tillsynsplanen är vanligtvis inte prioriterad specifikt utifrån att verksamheterna ligger inom vattenskyddsområden. Vi handlägger även tillstånds- och anmälningsärenden inom vattenskyddsområden.</t>
  </si>
  <si>
    <t>Miljötillsynen på vattentäkter är planerad vartannat år, 2023 var ett år utan planerad tillsyn på dessa.</t>
  </si>
  <si>
    <t xml:space="preserve">I gällande översiktsplan, antagen 2015 och aktualitetsprövades 2019, behandlas miljökvalitetsnormer för vatten i miljökonsekvensbeskrivningen. I kommunens strategier gällande miljö-och riskfrågor anges att miljökvalitetsnormerna ska beaktas i planeringen. Länsstyrelsen skriver i sitt granskningsyttrande att "Länsstyrelsen bedömer utifrån nuvarande kunskapsunderlag att ett genomförande av översiktsplanen inte kommer att medföra att gällande miljökvalitetsnormer överträds."
I detaljplaneringen behandlar/utreder vi alltid dagvattenfrågan och en vanlig åtgärd är att i planen avsätta ytor för att fördröja och rena dagvattnet innan det når recipient. Därmed reduceras föroreningsinnehållet i dagvattnet till nivåer som inte har en negativ påverkan på recipienten och därmed inte påverkar miljökvalitetsnormer för vatten negativt. Ofta innebär fördröjning/rening att föroreningsinnehållet i dagvattnet minskar vid ett genomförande av en detaljplan jämfört med tidigare situation. En viktig faktor i sammanhanget är frågan om förorenad mark, vilket alltid utreds vid misstanke om föroreningsskada. Vid behov införs bestämmelser om sanering av förorenad mark, vilket då leder till minskat utsläpp till recipient.
I bygglovsskedet ska information finnas om vilken dagvattenlösning som är tänkt, vilket sedan följs upp vid byggnation.
</t>
  </si>
  <si>
    <t>Kommunen arbetar utifrån VA-planen där MKN beaktas. MKN behandlas i ÖP och beaktas i samhällsplaneringen.</t>
  </si>
  <si>
    <t>annat så begränsas eldning av trädgårdsavfall begränsas inom detaljplanelagt/tättbebyggt område i de lokala miljö- och hälsoskyddsföreskrifterna . Verkar för omställning av värmeförsörjning för att minska utsläpp.</t>
  </si>
  <si>
    <t>kommunen@danderyd.se</t>
  </si>
  <si>
    <t>Danderyd</t>
  </si>
  <si>
    <t>Danderyds kommun har antagit flera styrdokument under 2022 för att verka mot måluppfyllelse: 1. Vattenplan innehållande administrativa samt konkreta åtgärder, 2. Dagvattenplan med målsättningar kring dagvattenhantering 3.  Riktlinjer för dagvatten för att tydliggöra förhållningssätt för planering och översiktsplanering samt en VA-plan. Kommunen har även  ett miljö- och klimatprogram där ett fokusområde är friskt vatten. Avseende klimatanpassning har kommunen antagit en Klimatanspassningsplan med tillhörande strategi för klimatanpassning. Samverkan med kommuner inom avrinningsområden med aktivt samarbete med expempelvis LÅP och underlag finns inom Edsviken vattensamverkan samt påbörjat inom Lilla Värtan. vattenfrågor för att</t>
  </si>
  <si>
    <t>Vi arbetar med tillsyn av kommunens nedlagda deponier, båtuppställningsplatser och objekt med PFAS problematik. Det är objekt som är utpekade som har en negativ påverkan på MKN för vatten. Flertalet av dessa verksamheter är utpekade som påverkanskällor för recipienter.</t>
  </si>
  <si>
    <t>Kommunen har enbart ett jordbruk där regelbunden tillsyn utförs. Det finns inget behov av prioritering av objekt.</t>
  </si>
  <si>
    <t>Kommunen har inga dricksvattentäkter. (Ej heller vattenskyddsområden)</t>
  </si>
  <si>
    <t xml:space="preserve">Kommunen har en översiktsplan från 2022. Arbetet löpte parallellt vid framtagandet av vattenplan och Dagvattenplan. Detta perspektiv beaktas givetvis även i detaljplaneringen då såväl översiktsplan och vattenplanerna ger stöd i dessa frågor.
Vidare arbetar kommunen med en vattentjänstplan, som kommer bidra till helheten för vattenfrågorna i kommunen.
Sammanfattningsvis har kommunen relevanta styrdokument för att MKN-perspektivet gällande yt- och grundvatten hanteras i planeringens alla skeden.
</t>
  </si>
  <si>
    <t>kompletteras, kompletteras, kompletteras</t>
  </si>
  <si>
    <t>Styrande dokument inom VA och dagvatten är framtagna, genomförande av åtgärder görs successivt och kan vara resurskrävande.</t>
  </si>
  <si>
    <t>Vi jobbar delvis med frågan, vi har begränsat eldning av trädgårdsavfall till vissa veckor för att minska luftföroreningar. Kommunen informerar på hemsidan om alternativa sätt ta hand om trädgårdsavfall.</t>
  </si>
  <si>
    <t>kommunen@oskarshamn.se</t>
  </si>
  <si>
    <t>Oskarshamn</t>
  </si>
  <si>
    <t>Det finns ingen fastställd handlingsplan för genomförandet av Vattenmyndighetens åtgärdsprogram, men det finns en förvaltningsövergripande arbetsgrupp som träffas för att diskutera vattenfrågor. Utöver kommunala tjänstemän ingår även representanter för kommunens vattenråd i gruppen. Rekrytering av vattensamordnare pågår.
I kommunens översiktsplan och VA-plan har vattenförekomster som inte uppnår MKN identifierats.
Inventering av små avlopp prioriteras utifrån VISS senaste statusklassningar och riskbedömningar.</t>
  </si>
  <si>
    <t>Behovsutredning och handlingsplan för tillsyn av förorenade områden har tagits fram. Miljökvalitetsnormerna för vatten är tänkt att utgöra en av prioriteringsgrunderna för tillsynen. 
Nedlagda kommunala deponier och potentiellt förorenade områden har inventerats genom MIFO-metoden och räddningstjänstens brandövningsplatser har identifierats.
Av de 342 förorenade, eller potentiellt förorenade, objekt som kommunen har tillsynsansvar för har 209 bedömts vara prioriterade för vidare undersökningar.</t>
  </si>
  <si>
    <t>Regelbunden tillsyn bedrivs vid de C- och U-objekt som finns inom kommunen, men tillsynen är inte baserad på miljökvalitetsnormerna för vatten. Det finns inga B-verksamheter inom kommunen så efterlevnad av tillstånd och eventuell omprövning har inte varit aktuell.
Vid tillsyn kontrolleras Jordbruksverkets föreskrifter följs så att inte givan per spridningsareal
överstigs. I känsliga områden kontrolleras även kvävetillförsel. Krav på markkartering.
Inventering och tillsyn av hästgårdar är eftersatt.</t>
  </si>
  <si>
    <t>Samtliga kommunala vattentäkter omfattas av vattenskyddsområden. Lokala hälsoskyddsföreskrifter innehåller föreskrifter med försiktighetsmått gällande de kommunala vattentäkterna, men föreskrifterna omfattar i dagsläget inte de större enskilda vattentäkterna. Arbete med skydd för större enskilda dricksvattentäkter återstår.</t>
  </si>
  <si>
    <t>VA-huvudman har påbörjat översyn och revidering av vattenskyddsområden för de kommunala vattentäkterna med VSO inrättade före miljöbalkens införande. Den kommunala tillsynsmyndigheten deltar i arbetsgrupper gällande revidering av skyddsområden och –föreskrifter. De 4 aktiva vattentäkterna prioriteras över de 3 reservvattentäkterna.</t>
  </si>
  <si>
    <t>Kommunen har inte övertagit tillsynsansvar från Länsstyrelsen. Kommunens tillsyn enligt bestämmelserna i de lokala hälsoskyddsföreskrifterna ger i samband med tips eller klagomål.</t>
  </si>
  <si>
    <t>Regelbunden tillsyn sker av de vattentäkter som omfattas av registreringsskyldigheten enligt Livsmedelsverkets föreskrifter om dricksvatten (LIVSFS 2022:12).
Kommunen är behjälplig med beställning av dricksvattenprover och erbjuder provtagning för barnfamiljer med enskilda vattenbrunnar. Resultat från vattenanalyser sammanställs i GIS-lager för överblick av vattenkvalité.</t>
  </si>
  <si>
    <t>Av kommunens översiktsplan framgår att Vattenförvaltningens föreskrifter och beslutade normer för kommunens vattenförekomster ska tillämpas vid bl.a. fysisk planering. Särskild vikt läggs på dagvattenhantering i översiktsplanen. 
Under 2021 togs en dagvattensplan fram, som på en övergripande nivå beskriver kommunens strategiska ställningstaganden för en långsiktigt hållbar dagvattenhantering. 
VA-försörjning och dagvattenhantering utreds i varje detaljplan för att säkerställa att planläggningen inte motverkar miljökvalitetsnormerna.</t>
  </si>
  <si>
    <t>VA-planens utbyggnadsområden och inventeringsprioritering utgår från VISS statusklassning och riskbedömning.
Under 2021 togs en dagvattensplan fram, som på en övergripande nivå beskriver kommunens strategiska ställningstaganden för en långsiktigt hållbar dagvattenhantering.</t>
  </si>
  <si>
    <t>Information om eldning på rätt sätt finns på kommunens hemsida.
I lokala miljö- och hälsoskyddsföreskrifter finns begränsningar kring eldning: Eldning av torra löv, kvistar och annat trädgårdsavfall är förbjudet inom områden med detaljplan och sammanhållen bebyggelse. Eldning för uppvärmning är tidvis begränsad inom tätbebyggt område om pannan inte är miljögodkänd eller saknar ackumulatortank. Endast miljögodkända pannor med ackumulatortank godkänns vid nyinstallation. "Tomgångskörning" får endast ske i högst 1 minut inom kommunens geografiska område. 
Det kommunala renhållningsförbundet erbjuder abonnemang för hämtning av trädgårdsavfall.
Fjärrvärmenät finns för stora delar av Oskarshamns stad.</t>
  </si>
  <si>
    <t>kommun@laholm.se</t>
  </si>
  <si>
    <t>Laholm</t>
  </si>
  <si>
    <t>På grund av resursbrist har åtgärden ej påbörjats. För att genomföra åtgärden önskar vi också tydlig vägledning från länsstyrelsen. Åtgärden planeras att påbörjas under 2024.</t>
  </si>
  <si>
    <t>Planerad tillsyn på förorenade områden sker men prioritering har inte skett utifrån MKN och åtgärdsprogrammet.</t>
  </si>
  <si>
    <t>Tillsyn sker på flertalet verksamheter som kan ha påverkan på vattenkvalitet men prioritering har inte skett utifrån MKN och åtgärdsprogrammet.</t>
  </si>
  <si>
    <t>Flertalet av vattentäkterna har vattenskyddsområde men inte samtliga.</t>
  </si>
  <si>
    <t>Kommunen har identifierat behovet av att revidera skyddsföreskrifterna för en vattentäkt men arbetet med revidering är inte utfört.</t>
  </si>
  <si>
    <t>Återkommande tillsyn sker på flertalet verksamheter inom vattenskyddsområde som kan ha en påverkan på vattenkvalitet.</t>
  </si>
  <si>
    <t>Kommunen har inte föreskrivit tillståndsplikt enligt MB 9 kap 10§ och det finns därför inga sådana vattentäkter att bedriva tillsyn på.</t>
  </si>
  <si>
    <t xml:space="preserve">I kommunens gällande översiktsplan bedöms vattenfrågorna delvis vara inaktuella. Översiktsplanen antogs 2014 och 2016 beslutade vattenmyndigheterna om miljökvalitetsnormer och åtgärdsprogram för alla Sveriges vattenförekomster. Vidare var kommunens nya VA-plan ej antagen 2014. Kommunen har nu ett pågående översiktsplanearbete där miljökvalitetsnormerna tas hänsyn till och behandlas. Översiktsplanen ska ut på samråd under kvartal 2-3 2024. Det innebär att översiktsplanen inte än gått ut på samråd och ej blivit politiskt beslutad. 
I förarbetet har dock nya utvecklingsområden pekats ut med hänsyn till bland annat vattenfrågor och miljökvalitetsnormer. ÖP:n är samordnad med kommunens VA-plan.
Översvämningskarteringar har tagits fram för hela kommunen. Klimatzoner har tagits fram till utsatta kustområden samt för tätorter (Laholm och Knäred) med översvämningsrisk längs med Lagan. 
Avsnitt gällande beredskap och civilt förvar lyfter möjligheten att upphäva detaljplaner med byggrätter som översvämmas vid bland annat 100-årsregn. Där kunde arbetet utvecklas med MKN-aspekter ytterligare för att säkerställa MKN. 
Dagvattenfrågan är viktig för kommunen. Särskilt med hänsyn till problematik i kommunens kustområde. Detta lyfts i översiktsplanen tillsammans med arbetet som pågår gällande övertagande av huvudmannaskap för vägar och grönområden i delar av kommunen. 
En konsult tar fram miljökonsekvensbeskrivningen (MKB) och hjälper således kommunen att hantera och utvärdera frågan på bästa sätt. VISS används för att inhämta underlag. Då ÖP-arbete inte är återkommande lika ofta är det svårt att hålla sig a jour med bästa typ av arbetssätt för att hantera MKN inom ramen för MKB.
Arbetet för en regional fysisk plan pågår för Halland. Idag finns det ingen färdigställd plan att ta hänsyn till. Löpande avstämningar sker med regionen gällande bland annat vattenfrågor i regionplanen. 
I framtagandet av varje detaljplan beskrivs och hanteras miljökvalitetsnormer för vatten. Det aktuella planförslagets inverkan på närliggande vattenområden synliggörs och hanteras till följd av planförslaget.
VISS används för informationsinhämtning till varje detaljplan.
I framtagandet av majoriteten av kommunens detaljplaner tas dagvattenutredningar fram där MKN för vatten beskrivs och utreds. I avropsmallen för dagvattenutredningar tydliggörs att MKN särskilt behöver beaktas inom ramen för utredningen. Detaljplaneförslaget anpassas sedan efter möjligheten att följa MKN.
Länsstyrelsen får insyn i planarbetet i befintliga planeringsprocesser, såsom samråd och granskning.  
Kommunen efterfrågar dock större stöd och vägledning från länsstyrelsen gällande lämpliga beräkningsmodeller för vad som anses vara inom ramen för miljökvalitetsnormerna. Idag är detta otydligt och vi har jämfört med andra kommuners gränsvärden för att få fram lämpliga halter. Detta bör göras mer utifrån ett regionalt eller nationellt perspektiv/riktvärden så att frågan behandlas likvärdigt. Särskilt med hänsyn att allt vatten inte känner några administrativa gränser. 
Kommunen har kommit längre i arbetet med miljökvalitetsnormer i arbetet med detaljplaner jämfört med översiktsplanen. Men den sammanfattade bedömningen gör att kommunen landar på nivå 3 på den 5-gradiga skalan. 
</t>
  </si>
  <si>
    <t xml:space="preserve">En VA-plan antogs för kommunen i januari 2023. VA-planen hade dock kunnat vara tydligare i sin koppling mellan VA- och dagvattenhantering och MKN. I samband med pågående översiktplanearbete samt arbete med framtagande av en vattentjänstplan planeras detta att förtydligas. 
VA-planen innehåller ett antal åtgärder gällande VA som bedöms behöva genomföras där vissa har en koppling till vad som krävs för att miljökvalitetsnormerna ska uppnås. På grund av resursbrist har dock arbetet med åtgärderna försenats och i vissa fall uteblivit helt.
</t>
  </si>
  <si>
    <t>Kommunen har informerat om eldning "på rätt sätt"
Kommunen har infört begränsningar i eldning inom detaljplanelagt/tätbebyggt område. Kommunen har informerat om förbättrande åtgärder i fastighetsägarens värmeanläggning.</t>
  </si>
  <si>
    <t>kommunen@boden.se</t>
  </si>
  <si>
    <t>Boden</t>
  </si>
  <si>
    <t xml:space="preserve">Kommunen har en funktion som har ansvar för att samordna det förvaltningsövergripande arbetet och samverkan sker med flera olika enheterna inom kommunen samt med kommunala energibolaget. Kontinuerligt arbete sker för att förbättra statusen i de stadsnära vattenförekomster som riskerar att inte uppnå miljökvalitetsnormerna för vatten. Kommunen har även en intern grupp med representanter från flera olika enheter som hanterar dagvattenfrågor. Informationen som finns i VISS används som prioriteringsunderlag för kommunens planering.
I samtliga ÖP/FÖP/DP-ärenden tas dessa frågor i beaktning. Miljöbedömning görs alltid i alla typer av planärenden. MKB görs alltid i ÖP-ärenden och vid behov i DP-ärenden. MKN för vatten är en överprövningsgrund och måste beaktas i ÖP och DP. Ärenden från planprocesser lyfts även till dagvattengruppen.
Vidare belyses MKN i den beslutade VA-planen. En vattentjänstplan är även under framtagande. I miljö- och byggnämndens tillsynsplan och behovsutredning tas även hänsyn till vattenförvaltningens åtgärdsprogram.
</t>
  </si>
  <si>
    <t>Miljökvalitetsnormerna för vatten är en prioriteringsgrund som beaktas i samband med behovsutredning och tillsynsplan, men det finns även andra prioriteringsgrunder som också spelar in påverkar hur tillsynen prioriteras.</t>
  </si>
  <si>
    <t>Strategisk plan för tillsyn av förorenade områden tas fram och är en del i behovsutredning och tillsynsplan. Miljökvalitetsnormerna för vatten är en prioriteringsgrund som beaktas i strategiska planen för förorenade områden men det finns även andra prioriteringsgrunder som också spelar in påverkar hur tillsynen prioriteras.</t>
  </si>
  <si>
    <t xml:space="preserve">Skyddsområden och vattenskyddsföreskrifter finns för flertalet av de kommunala vattentäkterna. Flera är dock från 1980-talet och är i behov av översyn och omprövning.
Arbetet med översynen har påbörjats, men VA-huvudmannen avvaktar tillstånd för vattenuttag. Arbetet blev även fördröjt under pandemin.
</t>
  </si>
  <si>
    <t>En plan för att ta fram nya vattenskyddsområden för de mindre kommunala vattentäkterna finns och är till viss del även tidsatt. I arbetet ska även tillåtligheten för vattenupptaget, vilket prövas av mark- och miljödomstolen, ingå. Arbetet med översynen har påbörjats, men VA-huvudmannen avvaktar tillstånd för vattenuttag. Planen innehåller en prioriteringsordning för att ta fram ansökningshandlingar.</t>
  </si>
  <si>
    <t>Årlig tillsyn av miljö- och byggnämnden sker av kommunens huvudvattentäkt, samt att ett av de mindre vattenskyddsområden också planeras att utföras årligen.</t>
  </si>
  <si>
    <t>Vid översiktsplanering och detaljplanering genomförs alltid undersökningssamråd och/eller avgränsningssamråd. I översiktsplaneringen tas alltid en miljökonsekvensbeskrivning fram där MKN för vatten ingår. Relevanta planeringsunderlag ligger till grund för bedömningar, ställningstaganden och rekommendationer. Dagvattenutredningar genomförs även till fördjupade översiktsplaner som utgör en del i utvecklingsinriktning och framtida mark- och vattenanvändning. Särskilda klimatanpassningsstråk identifieras i planförslaget. Kommunen tar även fram egna planeringsunderlag i form av exempelvis skyfallskartering för att säkerställa flöden och påverkan på recipient. Rekommendationer gällande MKN för vatten framgår i översiktsplanen. VISS används som underlag i den fysiska planeringen.</t>
  </si>
  <si>
    <t>I den första VA-planen som beslutades 2016 har MKN redovisats för kommunens sjöar och vattendrag i VA-översikten. Under 2020 är en revidering av VA-planen genomförd och ny plan beslutades 2021. I den nya VA-planen har hänsyn tagits till MKN i behovsutredningen för bedömning av VA-behov.</t>
  </si>
  <si>
    <t>Energirådgivning ges till medborgare vid frågor.</t>
  </si>
  <si>
    <t>kommun@kungsbacka.se</t>
  </si>
  <si>
    <t>Kungsbacka</t>
  </si>
  <si>
    <t>Vi har bildat en grupp med utsedda representanter från olika förvaltningar där deltagandet är förankrat hos respektive chef. Gruppen har än så länge inga anvisningar utan fungerar mest för att hålla varandra underrättade. Inom gruppen finns en önskan om att arbeta tillsammans avrinningsområdesvis med våra respektive ansvarsområden men först behöver vi få beslut i vissa centrala frågor, t.ex. huruvida en vattensamordnartjänst kan skapas. Inom vissa av våra processer har vi kommit lite längre, t.ex. när det gäller dagvatten där vi tydligare har beskrivit uppdrag och ansvarsfördelning över förvaltningsgränserna.</t>
  </si>
  <si>
    <t>Vi har fått styrfart i arbetet och skaffat oss en bra överblick. Har startat flera ärenden enligt riskklass 1.</t>
  </si>
  <si>
    <t>Vi har bedrivit tillsyn av hästgårdar och utgår då från avrinningsområden som inte uppnår god ekologiskt status. Inom lantbruk bedriver vi återkommande tillsyn och följer vår tillsynsstrategin.</t>
  </si>
  <si>
    <t>Vi har prioriterat inventering av små avlopp inom vattenskyddsområden. Nytt vattenskyddsområde för vår största dricksvattentäkt ska göras vilket innefattar revidering av föreskrifter och det geografiska utbredningsområdet.</t>
  </si>
  <si>
    <t>Allmänna vattenskyddsområden är inrättade efter 2010.</t>
  </si>
  <si>
    <t>Vi ligger i fas.</t>
  </si>
  <si>
    <t>Dagvattenutredningar genomförs inom i stort sett alla detaljplaner. Fokus inom detaljplanearbetet är dock att inte försämra MKN vilket också är den huvudsakliga ambitionsnivån i ÖP. Därmed finns ingen fastslagen strategi för att förbättra statusen i vattenförekomster. I detaljplanearbetet utreds dagvatten utifrån ett avrinningsområdesperspektiv men eftersom reningen ska lösas inom planområdet får vi inte alltid till den största nyttan utifrån MKN-perspektiv. Kommunen arbetar för närvarande inte med större områden, t.ex. planprogram.</t>
  </si>
  <si>
    <t>Vi har en ny, beslutad, dagvattenplan och vattentjänstplan på gång. 
Vi planerar för ombyggnad av två reningsverk (Ölmanäs och Hammargård) som kommer ha höga krav på rening.
Vi har en underhållsplan för reningsverk/SPU.
Vi har en beslutad Plan för minskning av tillskottsvatten och arbetar utifrån en prioriteringslista där pumpstationsområden åtgärdas efter tillskottsvattenmängd och bräddningar. Under 2023 inventerades 1390 fastigheter och 7,68 km spillvattenledningar relinades.
Vi har tagit fram och arbetar med förnyelseplan samt VA-utbyggnadsplan vilket bidrar till att miljökvalitetsnormer för yt- och grundvatten ska kunna följas.
VA-planen är sammantaget ambitiös och det görs mycket som bidrar till att miljökvalitetsnormer för yt- och grundvatten ska kunna följas. Dock saknas en plan på avrinningsområdesnivå. En sådan plan är viktig för att kunna prioritera åtgärder och rikta resurser. Vi ser också ett behov av att ta fram en åtgärdsplan för dagvatten i befintliga områden.</t>
  </si>
  <si>
    <t xml:space="preserve">Dialog med förbränningsanläggningar vid tillsyn så att verksamheter minskar sina utsläpp, ny teknik, miljövänliga bränslen
I lokala föreskrifter för människors hälsa och miljö regleras eldning inom dp.
Förvaltningen för teknik arbetar med att minska energiförbrukningen för sina anläggningar.
</t>
  </si>
  <si>
    <t>norrkoping.kommun@norrkoping.se</t>
  </si>
  <si>
    <t>Norrköping</t>
  </si>
  <si>
    <t xml:space="preserve">I dagsläget arbetar kommunen huvudsakligen mot att MKN inte ska försämras och verktyg för att arbeta mot att uppnå MKN saknas. MKN finns med vid övergripande planering och i de stora processerna, men hanteringen i det mer operativa arbetet är inte lika tydlig. Det saknas också kunskap om hur mycket av olika föroreningar som behöver renas bort för att MKN inte ska äventyras för olika vattenförekomster. Arbete pågår dock för att utveckla en metod för att ta fram recipientmodeller för de av kommunens vattenförekomster där behov för detta finns. 
Arbete för att förbättra status hos kommunens vattenförekomster utgår i nuläget från en tillfällig vattenplan. Nyligen genomförda åtgärder innefattar utrivning av flera reglerdammar och borttagande av andra vandringshinder, biotopvård av åar, dagvattenutredningar anläggande av våtmarker och dagvattenreningsanläggningar. Vid nyexploatering försöker kommunen i hög grad hantera dagvatten i öppna system för att säkerställa lokal rening. Kommunen tar också fram rutiner för att förtydliga vilka krav kommunen ställer gällande dagvatten, på oljeavskiljande funktion, hantering av konstgräsplaner och rening på kvartersmark.
Kommunen är sammankallande för Nedre Motala Ströms och Bråvikens vattenråd där vattenfrågor samordnas mellan olika aktörer inom avrinningsområdet. Kommunen är också medlemmar i angränsande vattenråd.
</t>
  </si>
  <si>
    <t>Vi har en handlingsplan där vi i våra prioritering av våra förorenade områden som ska hanteras enligt miljöbalken- där är MKN en av våra prioriteringsgrunder när vi sorterar i vilken ordning åtgärder ska genomföras.</t>
  </si>
  <si>
    <t>Mer än en fjärdedel av kommunens markareal är jordbruksmark. Läckage av växtnäring från jordbruksmark bidrar till övergödning av ytvatten. Tillsynsintervallet för lantbruksverksamheter är olika och beror på verksamhetens storlek. Åtgärder för att påverka övergödningssituationen via tillsyn är därför begränsad. Flera av kommunens lantbruksverksamheter har dock god kontakt med Greppa näringen och andra lantbrukskonsulter och jobbar med att minska näringsläckaget på frivillig basis. Delåtgärden att kommunen i sin tillsyn av förorenade områden särskilt ska prioritera och ställa krav på utredningar och åtgärder, så att miljökvalitetsnormerna för yt- och grundvatten kan följas, håller på att arbetas in i en handlingsplan för tillsyn av förorenade områden. Arbete är påbörjat för att få nödvändiga åtgärder till stånd för att möjliggöra omprövningar av tillstånd eller villkor eller återkallelser av tillstånd, om behov uppstår. 
I prövningsfrågor beaktas miljökvalitetsnormerna och även vid remisser för tillståndspliktiga verksamheter och vid den löpande tillsynen. Det vi ser som problematiskt är att det är svårt att ställa rättsäkra och skäliga krav på verksamheter utifrån miljökvalitetsnormerna.</t>
  </si>
  <si>
    <t>Vattenskyddsområden finns för alla kommunens allmänna dricksvattentäkter men saknas för reservvattentäkter och enskilda vattentäkter. Arbete pågår för att ta fram skyddsområden för reservvattentäkter.</t>
  </si>
  <si>
    <t>Kommunen har inga vattenskyddsområden som är inrättade före införandet av miljöbalken.
 Det finns ingen systematiskt arbete där aktualisering av vattenskyddsområden görs och det har inte bedömts behövas. Om behov bedöms finnas kommer uppdatering ske. Riskanalyser pågår för närvarande av våra vattenskyddsområden.</t>
  </si>
  <si>
    <t>Tillsyn bedrivs sällan över enskilda vattentäkter och systematisk tillsyn av vattenskyddsområden saknas. 
Vi har händelsestyrd tillsyn men inte systematisk tillsyn.</t>
  </si>
  <si>
    <t>Vi har inga vattentäkter där kommunen föreskrivet tillståndsplikt enligt 9 kap 10 § MB.</t>
  </si>
  <si>
    <t>I detaljplanearbetet beaktas MKN utifrån ett icke försämringsperspektiv men det är svår att hantera för att säkra att MKN uppnås.
MKN för vatten nämns i översiktsplanen och beaktas delvis i den fysiska planeringen. Det finns ingen regional vattenförsörjningsplan.</t>
  </si>
  <si>
    <t>Kommunen har sedan 1970-talet en VA-plan och har sedan dess systematiskt utvecklat de allmänna vattentjänsterna med fokus spill- och dricksvatten. I och med ändringen av lagen om allmänna vattentjänster (LAV) 2022 behöver VA-planen nu arbetas om så att den även omfattar dagvatten. Arbete pågår med att ta fram en vattentjänstplan. Beslut beräknas till januari 2025.</t>
  </si>
  <si>
    <t xml:space="preserve">Det finns informationsmaterial om hur utsläppen av dioxiner och dioxinlika föreningar från småskalig förbränning kan minskas. Informationsvägar kan behöva ses över.
</t>
  </si>
  <si>
    <t>stina.a.johansson@lansstyrelsen.se</t>
  </si>
  <si>
    <t>Borlänge</t>
  </si>
  <si>
    <t>w</t>
  </si>
  <si>
    <t>kommun@hallstahammar.se</t>
  </si>
  <si>
    <t>Hallstahammar</t>
  </si>
  <si>
    <t xml:space="preserve">Det förvaltningsövergripande vattenarbetet samordnas av strategisk funktion inom kommunstyrelsen, som har uppsikt över att samhällsplanering, tillsyn och utveckling av VA-system och vattenskydd sker med hänsyn till MKN för yt- och grundvatten. Ingen dokumenterad plan för arbetet finns dock upprättad.
En mellankommunal samverkan har inletts som omfattar samtliga kommuner inom Kolbäcksåns avrinningsområde. En samverkansgrupp med deltagare från alla kommuner har bildats och möten anordnas cirka 6 gånger per år. Hallstahammars kommun samarbetar specifikt med 2 andra kommuner där fokus är övergödningsproblematik. Detta arbete drivs genom en LOVA-finansierad åtgärdssamordnare. Andra kommuner inom avrinningsområdet söker samverkan kring andra utmaningar som exempelvis industriell verksamhet och markföroreningar.
Plan för vattenanvändning i ett förändrat klimat är inte påbörjad ännu, men berörs i det nu pågående arbetet med framtagandet av vattentjänstplanen. En regional vattenförsörjningsplan saknas ännu för Västmanland.
</t>
  </si>
  <si>
    <t>Kommunen har god kännedom om de förorenade områden som finns i kommunen och har drivit krav på inventeringar, undersökningar och åtgärder mot ansvarig, hantering av material och massor vid exploatering och utredning av tillsynsansvar där det behövs för att miljökvalitetsnormerna för vatten ska kunna följas. Inom kommunen finns förorenade områden som faller under länsstyrelsens tillsynsansvar.</t>
  </si>
  <si>
    <t>Kommunen har planerat tillsyn för verksamheter som särskilt behöver tillsyn utifrån miljökvalitetsnormerna för vatten.</t>
  </si>
  <si>
    <t>Behov av reviderat skydd finns för den enda vattentäkt som berörs. Gällande skyddsföreskrifter beslutades 1997.</t>
  </si>
  <si>
    <t>Revidering av skyddsområde och föreskrifter har pågått under en längre tid för den enda vattentäkt som berörs (kommunal). Ett omtag har gjorts under 2023 för att anpassa underlaget till Havs och vattenmyndighetens vägledning från 2021. Ny avgränsning av skyddsområde och reviderade skyddsföreskrifter förväntas beslutas under 2024.</t>
  </si>
  <si>
    <t>Tillsyn/prövning initieras vid tillstånds- eller anmälningsärenden enligt gällande vattenskyddsföreskrifter. I övrigt sker tillsyn inom ramen för miljötillsynen, se åtgärd 2 – Miljötillsyn och prövning.</t>
  </si>
  <si>
    <t>Tillsyn bedrivs regelbundet. Åtgärdsplan har upprättats för de brister som noterats i tillsynen. Noterade brister har ingen direkt inverkan på vattenkvaliteten.</t>
  </si>
  <si>
    <t xml:space="preserve">Checklistor finns framtagna för att bedöma bland annat 
påverkan på MKN i samhällsplaneringen, där detaljplaners risker för påverkan på MKN alltid bedöms. Detaljplanering inleds alltid med tidiga förvaltningsövergripande plansamråd för att fånga in nödvändiga frågeställningar, bland annat MKN för vatten. Frågorna hanteras även i det pågående arbetet med översiktsplan, vattentjänstplan och vattenförsörjningsplan.
</t>
  </si>
  <si>
    <t>Framtagande av vattentjänstplan och vattenförsörjningsplan pågår, vilka kommer att innehålla prioriterade åtgärder.</t>
  </si>
  <si>
    <t xml:space="preserve">Kommunen informerar om eldning ”på rätt sätt” inför eldningssäsong. 
Kommunen har lokala föreskrifter för eldning av trädgårdsavfall inom detaljplanelagt område. Vid klagomål på vedeldning tas i regel kontakt med den som har eldat och information om hur eldning ska gå till skickas med. 
Kommunen rapporterar även årligen om luftkvalitén till Naturvårdsverket. Under 2022 gjordes en detaljerad granskning enligt modellberäkning var problemen med småskalig vedeldning finns. Resultatet visade att det inte är något stort problem. Däremot pekades ett område ut att ha en potentiell risk.
Kommunen driver också aktivt ärenden om otillåten eldning av avfall.
</t>
  </si>
  <si>
    <t>info@engelholm.se</t>
  </si>
  <si>
    <t>Ängelholm</t>
  </si>
  <si>
    <t>Ett omfattande arbete bedrivs kontinuerligt över förvaltningsgränser.</t>
  </si>
  <si>
    <t>Xxx</t>
  </si>
  <si>
    <t>Ej bedrivits.</t>
  </si>
  <si>
    <t>Systematisk tillsyn har utförts i kommunen 2022.</t>
  </si>
  <si>
    <t>Kommunen har inga vattentäkter som har tillstånd enligt MB 9 kap 10 §.</t>
  </si>
  <si>
    <t>All planering sker enligt plan- och bygglagen.</t>
  </si>
  <si>
    <t>Nuvarande ambitionsnivå bedöms som tillräcklig.</t>
  </si>
  <si>
    <t>Kommunen har skickat ut en informationsbroschyr 2023 till villaägare som bl a tar upp vad man bör tänka på vid vedeldning. I lokala hälsoskyddsföreskrifter finns restriktioner och skötselråd för fastbränsleeldning. I broschyr t fastighetsägare redovisas även hantering av trädgårdsavfall, typ kompostering etc.</t>
  </si>
  <si>
    <t>kommun@nykoping.se</t>
  </si>
  <si>
    <t>Nyköping</t>
  </si>
  <si>
    <t>Kommunens strateg för vatten och klimat samordnar frågor som berör åtgärdsprogrammen.</t>
  </si>
  <si>
    <t>Tillsynen prioriteras främst ifrån riskklass. Många områden riskerar att påverka Stadsfjärden som inte lever upp till god status idag.</t>
  </si>
  <si>
    <t>Inom den ordinarie lantbrukstillsynen har i första hand prioritering skett efter storlek. Inom hästgårdstillsynen har områden nära vattenförekomster prioriterats. Vattenförekomsterna i odlingslandskapet är genomgående ganska utsatta och har svårt att uppnå god vattenstatus.</t>
  </si>
  <si>
    <t>Tekniska divisionen har låsta pumphus så obehöriga inte har tillträde. Vissa VSO har vattendom, men behöver kompletteras så det är fullständigt. Vi har sett över skyddsobjekt. Vi har inte ansvar för enskilda vattentäkter.</t>
  </si>
  <si>
    <t>Översyn av Stavsjö, Tystberga, Runtuna, Lästringe, Edstorp, Aspa och Ålberga vattenskyddsområdena har genomförts och revidering av områdesbestämmelser och områdesskydd pågår.</t>
  </si>
  <si>
    <t>Tillsyn har utförts i första hand i samband med dispenser och tillstånd enligt skyddsföreskrifterna.</t>
  </si>
  <si>
    <t>De dricksvattentäkter som är registrerade enligt LIVSFS2022:12 har fått tillsyn enligt kontrollplan för dricksvattentillsyn.</t>
  </si>
  <si>
    <t>I översiktsplanen framgår det hur kommunen anser att MKN följs. Prövning och tillsyn enligt plan- och bygglagen genomförs på ett sådant sätt att det bidrar till att MKN för vatten ska kunna följas men här skulle det kunna vara tydligare och bättre samarbete med Länsstyrelsen samt tydligare vägledning.</t>
  </si>
  <si>
    <t>Kommunens VA-plan består av flera olika delar och håller på att uppdateras. Strategi för vatten och avlopp, samt strategi för dagvatten och skyfall går just nu genom politisk beslutsprocess. VA-planens sista del vattentjänstplan är under framtagning.</t>
  </si>
  <si>
    <t>Kommunen har informerat om eldning "på rätt sätt".</t>
  </si>
  <si>
    <t>kommun@arjang.se</t>
  </si>
  <si>
    <t>Årjäng</t>
  </si>
  <si>
    <t>Åtgärden genomförs främst i samband med nyprojektering.</t>
  </si>
  <si>
    <t>I planen för förorenad mark har bland annat objekt som ligger nära vatten prioriterats.</t>
  </si>
  <si>
    <t>I urvalsprocessen har riskbedömningen i VISS varit en parameter.</t>
  </si>
  <si>
    <t>Tillsyn gjorts med hjälp av Karlstads kommun.</t>
  </si>
  <si>
    <t>Länsstyrelsen är tillsynsmyndighet.</t>
  </si>
  <si>
    <t xml:space="preserve">Inom ramen för all detaljplanering värderas frågan kring miljökvalitetsnormer för vatten och planers genomförandes påverkan på detta. Det görs oftast en dagvattenutredning samt
tillhörande bedömning på recipients MKN och detaljplaner anpassas så att ingen negativ påverkan (och i förekommande fall positivt påverkan) säkerställs.
Under 2023 har inget arbete genomförts rörande revidering av den kommuntäckande översiktsplanen. MKN vatten har däremot beskrivits och tagits hänsyn till i arbetet med det tematiska tillägget till översiktsplanen avseende LIS – landsbygdsutveckling i strandnära lägen
</t>
  </si>
  <si>
    <t>Åtgärder genomförs utifrån de resurser vi har.</t>
  </si>
  <si>
    <t>Kommunen har en energirådgivare som jobbar kontinuerligt med detta. Vägledning/rådgivning både för verksamheter och privatpersoner, detta finns även på våran hemsida.</t>
  </si>
  <si>
    <t>kommun@orebro.se</t>
  </si>
  <si>
    <t>Örebro</t>
  </si>
  <si>
    <t>Tillsyn av miljöfarliga verksamheter genomförs till stor del, likaså översikts- och detaljplaner. Utmaningen till att uppnå MKN i våra yt- och grundvatten beror av avsaknad av fullgott vattenskyddsområde för Örebros vattentäkt, samt fullgod praxis vid dagvattenhantering.</t>
  </si>
  <si>
    <t>Den egeninitierade tillsynen har varit låg pga resursbrist.</t>
  </si>
  <si>
    <t>Utifrån läshänvisningen är de inte vårt tillsynsområde. (Länsstyrelsens tillsynsområde). Kommunen har inte tillsyn på jordbruken enligt MB 12 kap, men endast genom MB 9 kap. Miljöavdelningen genomför en gång om året tillsyn på tillståndspliktiga anläggningar och vartannat år på anmälningspliktiga anläggningar. Vid inspektionen kontrollerar vi lagring och spridning av gödsel, bekämpningsmedel, cisterner, kemikalier, avfall, farligt avfall, köldmedia och verksamheternas egenkontrollprogram.</t>
  </si>
  <si>
    <t>Örebros dricksvattentäkt Svartån (Bista-Jägarbacken) har försökt utökas som vattenskyddsområde för del av Svartån  i 20 år utan framgång, men pågår fortfarande.</t>
  </si>
  <si>
    <t>Endast en av Örebro kommuns 8 vattenskyddsområden har reviderats 2008 (Bista-Jägarbacken), de andra 7 reviderades 1997. Ytterligare 1 vattenskyddsområde ska nybildas.</t>
  </si>
  <si>
    <t>Tillsyn bedrivs systematiskt och regelbundet i vissa vattenskyddsområden</t>
  </si>
  <si>
    <t>Dricksvattentäkten Bista-Jägarbacken är en grundvattentäkt inklusive vatten från Svartån som pumpas in i grundvattentäkten. Tillsyn av grundvattentäkten görs inte, medan tillsyn av vattendraget Svartån utförs regelbundet.</t>
  </si>
  <si>
    <t>Ny översiktsplan tas fram för att bidra till att MKN ska kunna följas. Nya dagvattenriktlinjer tas fram för Örebro kommun.</t>
  </si>
  <si>
    <t>Örebro kommun har Riktlinjer och bedömningsgrunder för vatten- och avloppsplanering.</t>
  </si>
  <si>
    <t>Rådgivning som främjar lägre utsläpp utförs.</t>
  </si>
  <si>
    <t>kommunen@eslov.se</t>
  </si>
  <si>
    <t>Eslöv</t>
  </si>
  <si>
    <t>Åtgärden genomförs delvis utifrån de resurser som finns tillgängliga</t>
  </si>
  <si>
    <t>Kommunen arbetar med MKN vatten i både ÖP och DP. Tillsammans med VA SYD har kommunen under 2023 arbetat med att identifiera ytor för rening av dagvatten. Eftersom arbetet är löpande blir det inte "genomfört fullt ut".</t>
  </si>
  <si>
    <t>Kommunen är i processen att ta fram en vattentjänstplan som kommer innehålla en va-utbyggnadsplan samt kommunens långsiktiga planering av hur behovet av allmänna vattentjänster ska tillgodoses och vilka åtgärder som behöver vidtas för att de allmänna va-anläggningarna ska fungera vid en ökad belastning på grund av skyfall.</t>
  </si>
  <si>
    <t>kommun@ockelbo.se</t>
  </si>
  <si>
    <t>Ockelbo</t>
  </si>
  <si>
    <t>Planering för detta pågår, men sker ej i nuläget
OBS: Det är något fel på denna enkätlänk, det går inte att ange kommun och Länsstyrelse i början av den. Denna gäller Ockelbo kommun, Gävleborgs län, Bottenhavets vattendistrikt</t>
  </si>
  <si>
    <t>Västra Gästriklands samhällsbyggnadsnämnd har tagit fram en handlingsplan för områden med riskklass 1 och 2</t>
  </si>
  <si>
    <t>Vi genomför tillsyn av alla jordbruk regelbundet</t>
  </si>
  <si>
    <t>Ungefär hälften av vattentäkterna
har vattenskyddsområde, Gästrike vatten AB har verksamhetsplan för att
uppdatera/ta fram vattenskyddsområden för samtliga vattentäkter</t>
  </si>
  <si>
    <t>Gästrike Vatten AB har gjort översyn av samtliga
vattenskyddsområden</t>
  </si>
  <si>
    <t>Tillsyn i Vattenskyddsområden sker utifrån klagomål och olyckor, samt att övervaka att skyddsföreskrifterna som
gäller i området följs av dem som bedriver verksamhet i området.</t>
  </si>
  <si>
    <t>Vet ej, finns inga vattentäkter?</t>
  </si>
  <si>
    <t>Hänsyn tas till miljökvalitetsnormer i samhällsplaneringsprocessen, i detaljplaneläggning dagvattenutredningar
mm. Det har dock inte varit tydligt hur arbetet ska genomföras för att uppfylla kraven.</t>
  </si>
  <si>
    <t>.</t>
  </si>
  <si>
    <t>Kommunen har informerat om 
eldning "på rätt sätt"
Kommunen har infört 
begränsningar för eldning av 
trädgårdsavfall</t>
  </si>
  <si>
    <t>kommun.info@sala.se</t>
  </si>
  <si>
    <t>Sala</t>
  </si>
  <si>
    <t>Vi har ingen vattenplan eller annat övergripande dokument som samlar vattenfrågorna ur ett avrinningsområdesperspektiv. Vi har dock en VA-plan som tagits fram i samarbete mellan våra förvaltningar, använder VISS som underlag vid planering och har identifierat de vattenförekomster som riskerar att inte nå MKN för vatten.</t>
  </si>
  <si>
    <t>Kommunen ställer krav på åtgärder som är motiverade utifrån MKN för vatten i uppkomna ärenden men bedriver inte tillsyn eller annat proaktivt arbete.</t>
  </si>
  <si>
    <t>Vi har 6 vattenverk i kommunen och det finns sedan 2019 en handlingsplan för hur revidering av föreskrifter och vattenskyddsområden ska ske. Under 2023 färdigställdes underlag för den högst prioriterade vattentäkten och handlingar ligger i detta nu hos Lst för beredning. Område två omfattar två vattenverk och arbete pågår för fullt med att ta fram nya föreskrifter och avgränsa området. Handlingar beräknas vara klara om ca 2 år, därefter handläggning hos Lst. Därefter hanteras de sista tre vattenverksområdena antingen parallellt eller efter varandra. De saknar idag skydd.</t>
  </si>
  <si>
    <t>Arbetet är påbörjat.</t>
  </si>
  <si>
    <t>Tillsyn har inte utförts under 2023.</t>
  </si>
  <si>
    <t>Ej aktuellt i Sala kommun.</t>
  </si>
  <si>
    <t>Detaljplanering görs för att i möjligaste mån förbättra vattenkvalitet men åtminstone inte försämra. Granskning sker av lst. Kumulativ påverkan bedöms inte. Tillsyn enligt PBL görs vid inkomna anmälningar. Det finns ingen tillsynsplan.</t>
  </si>
  <si>
    <t>Kommunen har en antagen VA-plan som redogör för vattenförekomsternas status och vilka åtgärder som behöver genomföras för att MKN ska kunna nås till 2027. Genomförandet av åtgärderna har delvis påbörjats under 2023. 
Kommunen har en policy för dagvattenhantering som slår fast hur dagvatten ska hanteras. Dagvattnets påverkan på recipienter/MKN är inte dokumenterad.</t>
  </si>
  <si>
    <t>Under 2023 genomfördes inga åtgärder för att minska utsläppen av dioxiner och dioxinlika föreningar från småskalig förbränning.</t>
  </si>
  <si>
    <t>gotene.kommun@gotene.se</t>
  </si>
  <si>
    <t>Götene</t>
  </si>
  <si>
    <t>Kommunen har en sektorsövergripande dagvattengrupp som jobbar övergripande med frågor kopplade till åtgärden. Inom dagvattengruppen har en Vattentjänstplan tagits fram och arbetet påbörjats med revidering av VA-plan samt framtagande av en dagvattenstrategi. Externt samverkar vi inom vattenrådet Vänerns sydöstra tillflöden samt inom Vänerns vattenråd. Här sker en kommunövergripande planering för att minska övergödningsproblematiken och hitta områden för att minska riskerna vid höga flöden. 
När det gäller tillsynsplan sker detta via en gemensam, men fristående organisation, för miljö och hälsa. Dessa svarar för frågeställningen som berör deras område. 
I planprocessen hanteras dessa frågor kontinuerligt och hänsyn tas för att uppnå miljökvalitetsnormerna.</t>
  </si>
  <si>
    <t>Götene kommun samverkar med Lidköpings kommun i miljö- och hälsoskyddsfrågor. Ett samverkansavtal finns tecknat mellan kommunerna och de bedriver ett självständigt tillsynsarbete. I framtagandet av VA-plan och dagvattenstrategi, som kommunen via dagvattengrupp, har påbörjat kommer samverkan att styras upp på ett relevant sätt som gynnar måluppfyllelsen.</t>
  </si>
  <si>
    <t>Götene kommun samverkar med Lidköpings kommun i miljö- och hälsoskyddsfrågor. Ett samverkansavtal finns tecknat mellan kommunerna och de bedriver ett självständigt tillsynsarbete. I framtagandet av VA-plan och dagvattenstrategi, som kommunen via dagvattengrupp, har påbörjat kommer samverkan att styras upp på ett relevant sätt som gynnar måluppfyllelsen. Ett projekt för sanering av ett område drivs gemensamt mellan Miljö och hälsa samt kommunen.</t>
  </si>
  <si>
    <t>Ett samverkansavtal mellan Götene kommun och Miljö och hälsa i Lidköping är tecknat och verksamheten där ansvarar för denna fråga.</t>
  </si>
  <si>
    <t>I den samhällsexploatering som görs på kommunen inom ramen för Pbl utförs i de flesta fall en utredning av dagvattenhantering vilket inbegriper bedömning av planens påverkan på miljökvalitetsnormerna. I de fall påverkan kommer ske tas åtgärdsförslag fram för att minska problematiken.</t>
  </si>
  <si>
    <t>En Vattentjänstplan har tagits fram, revidering av VA-plan påbörjat samt arbetet med att ta fram en dagvattenstrategi är påbörjat. Arbetet med att upprätta nya verksamhetsområden är för beslut hos kommunfullmäktige. En intern dagvattengrupp har bildats för att sektorsövergripande hantera frågan.</t>
  </si>
  <si>
    <t>kommun@lidkoping.se</t>
  </si>
  <si>
    <t>Lidköping</t>
  </si>
  <si>
    <t>Arbetet är påbörjat inom flera områden. En vattentjänstplan kommer antas innan sommaren</t>
  </si>
  <si>
    <t>Inte bedrivit egeninitierad tillsyn på förorenad mark. Handlägger anmälningar om åtgärder enligt § 28.
Deltagit i två bidragsprojekt.
Arbete pågår med att ta fram  handlingsplan förorenad mark</t>
  </si>
  <si>
    <t>Alla tillstånd och anmälningspliktiga verksamheter har kontinuerlig planerad tillsyn. Krav på åtgärder vid brister</t>
  </si>
  <si>
    <t>Vi har reviderat ett vattenskyddsområde inkl föreskrifter under 2022-2023.</t>
  </si>
  <si>
    <t>Vi söker ny vattendom för uttag av vatten i Kinneviken. Beslut förväntas från Mark- och miljödomstolen under 2024. Därefter återupptas arbetet med att fastställa vattenskyddsområde för Kinneviken tillsammans med Götene kommun.</t>
  </si>
  <si>
    <t>Tillsyn bedrivs i vattenskyddsområden enligt föreskrifterna</t>
  </si>
  <si>
    <t>Ja, enligt livsmedelslag tillhörande föreskrifter och förordningar</t>
  </si>
  <si>
    <t>Översikts- och detaljplanering genomförs på ett sådant sätt att det bidrar till att MKN för vatten ska kunna följas.
I översiktsplanen framgår det hur kommunen anser att miljökvalitetsnormerna ska följas.
Prövning och tillsyn enligt PBL genomförs på ett sådant sätt att det bidrar till att MKN för vatten ska kunna följas.
Kommunen använder de digitala kartunderlagen och/eller informationen i VISS som underlag i den fysiska planeringen.
Kommunen tar hänsyn till och samordnar översiktsplanen med andra aktuella planeringsunderlag (till exempel styrdokument för VA-frågor, dagvatten, blåplaner eller andra styrdokument) på ett sådant sätt att miljökvalitetsnormerna för vatten ska kunna följas.
Arbetet med att fysisk planering genomförs i samverkan med tillsynsansvarig länsstyrelse och berörda kommuner inom avrinningsområdet.</t>
  </si>
  <si>
    <t>Vattentjänstplan enligt LAV kommer antas före sommaren.</t>
  </si>
  <si>
    <t xml:space="preserve">Reglerat vilka eldstäder som är tillåtna
Hur eldning ska ske regleras i lokala ordningsföreskrifter
Information om hur elda rätt, skickas med beslut i samband med anmälan
information finns på kommunens hemsida
</t>
  </si>
  <si>
    <t>hofors.kommun@hofors.se</t>
  </si>
  <si>
    <t>Sandviken</t>
  </si>
  <si>
    <t>Planering för detta pågår, men sker ej i nuläget</t>
  </si>
  <si>
    <t>Det finns reviderade vattenskyddsområden för de flesta vattentäkter samt en planering för att revidera vattenskyddsområdet som är beslutat innan miljöbalkens genomförande (1998:808)</t>
  </si>
  <si>
    <t>Göra en översyn av vattenskyddsområden som inrättats före införandet av miljöbalk (1998:808) (MB) och där behov finns revider skyddsområdes avgränsningar och tillhörande föreskrifter så att tillräckligt skydd uppnås.</t>
  </si>
  <si>
    <t>Tillsyn i Vattenskyddsområden sker utifrån klagomål och olyckor, samt att övervaka att skyddsföreskrifterna som gäller i området följs av dem som bedriver verksamhet i området.</t>
  </si>
  <si>
    <t>vet ej,</t>
  </si>
  <si>
    <t>Kommunen har en VA-plan beslutad 2019 och en dagvattenplan beslutad 2023. Åtgärden genomförs delvis. Hänsyn tas till miljökvalitetsnormer i samhällsplaneringsprocessen, i detaljplaneläggning dagvattenutredningar mm. Det har dock inte varit tydligt hur arbetet ska genomföras för att uppfylla kraven.</t>
  </si>
  <si>
    <t>Kommunen har en VA-plan beslutad 2019 och en Dagvattenplan beslutad 2023. En vattentjänstplan kommer att beslutas under 2024. Vid bedömningen av behov av allmänt VA tas hänsyn till status i recipienter.  
Dagvattenplanen anger fem strategier under målet Levande sjöar och vattendrag: 
1. Dagvatten ska omhändertas genom rening och fördröjning så nära källan som möjligt. Kommunen ska verka för och inspirera till anläggningar för lokalt omhändertagande av dagvatten.  
2. Dagvattenutsläpp får inte försämra vattenförekomsters status genom dagvattnets flöde, innehåll eller dess påverkan på förorenad mark. I planprocessen ska föroreningsbelastning före och efter exploatering redovisas där det är motiverat ur ett recipientperspektiv.  
3. Behov av särskilda skyddsåtgärder ska utredas då risk för betydande utsläpp av förorening till dagvatten föreligger.  
4. Miljöstörande ämnen som riskerar att förorena dagvatten ska undvikas i exempelvis byggnads- och anläggningsmaterial, samt produkter som kan hamna i dagvattnet.  
5. Samlad dagvattenrening ska tillskapas utifrån behov beroende på recipientens känslighet och dagvattnets kvalitet, t.ex. vid större exploateringar. Med samlad rening avses större dagvattenanläggningar som renar dagvatten i ett avrinningsområdesperspektiv. 
Ett arbete med att ta fram riktlinjer för hur strategier i dagvattenplanen ska genomföras pågår. Ett viktigt arbete är att kartlägga belastningsbilden för de recipienter som är påverkade av dagvatten. 
Arbete utförs inom kommunen och ansvaret för arbetet ligger under Västra Gästriklands Samhällsbyggnadsförvaltning. SEVAB är sammankallande i den Arbetsgrupp som genomför det kommunövergripande arbetet med VA-planen. 
I arbetet med VA-planen och riktlinjerna för dagvatten har kommunen påbörjat dokumentation hur yt- och grundvatten-förekomsternas status kan komma att påverkas av VA -och dagvattenhanteringen i kommunen. 
Kommunen har påbörjat arbetet med att dokumentera var miljökvalitetsnormerna för vatten riskerar att inte följas på grund av VA -och dagvattenhanteringen. 
Kommunen har delvis dokumenterat vilka åtgärder som krävs inom VA -och dagvattenhantering för att miljökvalitetsnormerna ska kunna följas. Orsaken är kunskapsbristen för vattenförekomsternas totala belastning och vilka reningsåtgärder som krävs. 
Kommunen har delvis påbörjat arbetet med att genomföra åtgärderna så att miljökvalitetsnormer för yt- och grundvatten ska kunna följas.</t>
  </si>
  <si>
    <t>kommun@hoor.se</t>
  </si>
  <si>
    <t>Höör</t>
  </si>
  <si>
    <t>Vi arbetar förvaltningsövergripande med vattenfrågor och har koll på statusen för de vattenförekomster som finns inom kommunen. Vi samverkar med andra kommuner (och även andra aktörer) i tre olika vattenråd. I planprocessen identifieras vilka åtgärder som behöver vidtas för att MKN inte ska äventyras. I Översiktsplanen hanteras delvis frågan om vattenanvändning i ett förändrat klimat.</t>
  </si>
  <si>
    <t>Arbetet sker vid behov om massor hanteras nära vatten, utredningar på hur massornas innehåll påverkar vattnet utreds i samband med projektering, ansökningar eller vid klagomål. Vi kommer skapa en handlingsplan för förorenade områden och fokusera på områden som påverkar vattnet mest.</t>
  </si>
  <si>
    <t>Sker löpande i samband med tillsyn eller ansökningar. Finns en inventering från 2022 som påvisar vilka jordbruk som finns intill vattendrag, känsliga vattendrag, vattenskyddsområde eller visst avstånd till närmaste recipient. Detta underlättar för inspektören att prioritera områden som påverkar vattnet.</t>
  </si>
  <si>
    <t>Alla vattentäkter utom N Rörum har erfoderligt skydd utifrån miljöbalken.
Vi har inventerat vilka verksamhetstyper som finns inom primära vattenskyddsområden samt sekundära vattenskyddsområden som dessutom är lokaliserade intill en recipient som leder till vattentäkterna.</t>
  </si>
  <si>
    <t>Översyn har skett för alla vattentäkter, men om vi ska gå vidare med skyddsåtgärder eller ej för N Rörum beror på politiska beslut som ännu ej är fattade</t>
  </si>
  <si>
    <t>Sker löpande samt vid upplysning av någon aktivitet. Inventerar nya dricksvattentäkter som inte har registrerats hos myndigheten. Sannolikt finns vattentäkter för allmänheten som inte är registrerade och kontrollerade.</t>
  </si>
  <si>
    <t>Samverkan sker kring fysisk planering med länsstyrelse och Region Skåne, även om MKN för vatten inte står i fokus i alla skeden.  Kommunen använder de digitala kartunderlagen och/eller informationen i VISS som underlag i den fysiska planeringen.
Vi tar hänsyn till och samordnar översiktsplanen med andra aktuella planeringsunderlag så att miljökvalitetsnormerna för vatten ska kunna följas.</t>
  </si>
  <si>
    <t>Det pågår ett arbete att ta fram en vattentjänstplan för kommunen. Den beskriver hur det långsiktiga behovet av vattentjänster ska tillgodoses i kommunen. Vattentjänstplanen planeras att gå ut på samråd i slutet av 2024. 
I vattentjänstplanen ingår en övergripande beskrivning hur yt- och grundvattenförekomstens status kan komma att påverkas av utifrån val av VA-strategi. 
Det pågår ett arbete med att revidera gällande dagvattenpolicy till en dagvattenstrategi. Dagvattenstrategin tas fram förvaltningsövergripande. Där ingår ett avsnitt om recipientpåverkan.</t>
  </si>
  <si>
    <t>Vid tillsyn av förbränningsanläggningar kontrollerar vi förvaring av aska, produkter, kemikalier och utsläpp till luft. Vi får även klagomål vid felaktig förbränning och tillsynar dessa objekt omgående.
Eldning av trädgårdsavfall är förbjudet inom områden med detaljplan 1 april-30 september samt naturligtvis när det råder eldningsförbud. 
Energirådgivaren ger råd om eldning i panna och kamin till allmänheten när sådana efterfrågas. 
Tidigare fanns pelletspannor i anslutning till skolor och liknande. Dessa har tagits bort och uppvärmning sker istället med bergvärme.
Nyheter om hur en eldar rätt i kamin och andra eldstäder har förmedlats på kommunens webplats.</t>
  </si>
  <si>
    <t>kommunen@staffanstorp.se</t>
  </si>
  <si>
    <t>Staffanstorp</t>
  </si>
  <si>
    <t>Kommunen jobbar inte specifikt med genomförande av åtgärdsprogrammet och heller inte specifika åtgärdsbehov för de verksamheter som kommunen ansvarar för. Kommunen arbetar dock förvaltningsövergripande i tätt samarbete mellan de olika funktionerna kring bland annat vattenfrågan. En stor fördel för kommunen är att hela stadsbyggnadsförvaltningen sitter på samma våning vilket främjar dialog. Vid planering och projektering involveras samtliga enheter (miljö, bygg, plex, VA, park-gata, trafik) för granskning redan i tidiga stadier. Vattenfrågor är viktiga för kommunen då kommunen drabbats hårt av översvämningar historiskt.  
Kommun har relativt få vattenförekomster. De två viktigaste är Höje å och Sege å och de har ett varsitt vattenråd kopplat till sig. Vattenråden jobbar utifrån ett avrinningsperspektiv varför vattenråden består av representanter från samtliga berörda kommuner (både politiker och tjänstemän) och även en del verksamheter. Vattenråden jobbar för att förbättra vattenkvaliteten i åarna. Kommunen samråder med vattenråden och andra kommuner vid detaljplanering. 
Kommunen har med sig frågeställningen om hur ett förändrat klimat påverkar vattenanvändningen i både ÖP och i Blåplanen (utökad VA-planen).</t>
  </si>
  <si>
    <t>Anges till viss del i tillsynsplanen.</t>
  </si>
  <si>
    <t>Vi har inga vattentäkter i kommunen.</t>
  </si>
  <si>
    <t>vi säkerställer att miljökvalitetsnormerna för vatten beaktas vid fysisk planering
vi tillgodoser att översiktsplanen tar hänsyn till och samordnas med aktuella planeringsunderlag, bland annat regionala vattenförsörjningsplaner, på ett sådant sätt att miljökvalitetsnormerna för vatten kan följas</t>
  </si>
  <si>
    <t>Vi har en nyligen utgången VA-plan och planerar att ta fram en ny alt. uppdatera den befintliga.</t>
  </si>
  <si>
    <t>Det finns begränsningar i kommunens ordningsföreskrifter kring eldning. Informationsinsatser saknas i dagsläget.</t>
  </si>
  <si>
    <t>kommun@monsteras.se</t>
  </si>
  <si>
    <t>Mönsterås</t>
  </si>
  <si>
    <t>De flesta av åtgärdens punkter hanteras i kommunens vattentjänstplan som förväntas antas under våren 2024. Kommunen har även en vattenförsörjningsplan som utgår från den regionala planen.</t>
  </si>
  <si>
    <t>Prioriteringar behöver göras på grund av begränsade resurser. Ibland behöver andra områden prioriteras framför de som anges i åtgärd 2.</t>
  </si>
  <si>
    <t>Vattenskyddsområden finns för ordinarie dricksvattentäkter.
Översyn av befintliga VSO inrättade innan MB pågår – tekniska förvaltningen har konsulthjälp.
Det bedrivs regelbunden och systematisk tillsyn över dricksvattenverk samt objekt som industrier och lantbruk som ligger inom VSO.
Men det är just nu Länsstyrelsen Kalmar län som har ansvaret för tillsynen över VSO i Mönsterås kommun.
Mönsterås kommun är i en process att under 2024 ta över tillsynen från Länsstyrelsen för en mer effektiv och förbättrad tillsyn över VSO i Mönsterås kommun.
Det bedrivs systematisk och regelbunden tillsyn för dricksvattenverk och vattentäkter, samt tillsyn och prövning för enskilda avlopp som skulle kunna påverka dricksvattenkvaliteten negativt.
Mönsterås kommun har tagit fram en ny Vattentjänstplan under 2023, som ska fastställas 2024. Den innehåller ett helhetsgrepp för vatten inom kommunen.</t>
  </si>
  <si>
    <t>Arbete med översyn av vattenskyddsområde samt skyddsföreskrift som inrättats innan MB pågår av tekniska förvaltningen, konsult inblandad.
Samverkan och samråd sker mellan tekniska förvaltningen och miljö- och byggförvaltningen.</t>
  </si>
  <si>
    <t>Det bedrivs regelbunden och systematisk tillsyn över dricksvattenverk samt objekt som industrier och lantbruk som ligger inom VSO.
Men det är just nu Länsstyrelsen Kalmar län som är tillsynsmyndighet och har ansvaret för tillsynen över VSO i Mönsterås kommun.
Mönsterås kommun är i en process att under 2024 ta över tillsynen från Länsstyrelsen för en mer effektiv och förbättrad tillsyn över VSO i Mönsterås kommun.
Miljö- och byggförvaltningen har ingen kännedom om att Länsstyrelsen Kalmar län har genomfört någon tillsyn över vattenskyddsområden i Mönsterås kommun de senaste åren.</t>
  </si>
  <si>
    <t>Det bedrivs systematisk och regelbunden tillsyn för dricksvattenverk och vattentäkter, senast 2023 av både Livsmedelsinspektör samt Miljöinspektör.</t>
  </si>
  <si>
    <t>Länsstyrelsen har som krav att inga kommunala planer får gå igenom om de riskerar att försämra MKN.</t>
  </si>
  <si>
    <t>En revidering av VA-planen har genomförts 2023, VA-planen ersätts av en Vattentjänstplan, antagande väntas under våren 2024.</t>
  </si>
  <si>
    <t>Ej prioriterat.</t>
  </si>
  <si>
    <t>knivsta@knivsta.se</t>
  </si>
  <si>
    <t>Knivsta</t>
  </si>
  <si>
    <t>Vi saknar samordnande funktion för frågorna samt resurser. 
Åtgärden genomförs delvis genom att tillsyn bedrivs på miljöfarliga verksamheter, men inte lika mycket när det kommer till små avlopp, vattenskyddsområden, förorenade områden och lantbruk. 
Vid tillsyn av miljöfarlig verksamhet inkluderas frågor för att säkerställa att verksamheten uppfyller de krav som finns och därmed jobba för att alla uppnår miljökvalitetsnormerna.</t>
  </si>
  <si>
    <t>Åtgärder genomförs vid behov, till exempel vid exploatering eller klagomål. Inget själv initierat arbete har dock genomförs mot förorenade områden på grund av brist på resurser.</t>
  </si>
  <si>
    <t>Senaste året har inget arbete med jordbruk skett. Detta är dock inkluderat i den nya tillsynsplanen och ska genomföras under 2024.</t>
  </si>
  <si>
    <t>Vi har inga vattentäkter som försörjer fler än 50 personer eller där vattentäktens uttag är mer än 10m3/dygn. Därav har vi inte inrättat något vattenskyddsområde för vattentäkterna.</t>
  </si>
  <si>
    <t>Det är grundläggande krav i lagstiftningen som vi följer.</t>
  </si>
  <si>
    <t>Det finns en va-plan och det finns en dagvattenstrategi. VA-planen efterlevnad är begränsad sett till tidplanen för hur utbyggnaden ska ske i omvandlingsområden, men va-planen är under aktualisering och i och med det har behovet förtydligats. Det finns pågående planarbeten för de omvandlingsområden som närmast i tid bör anslutas till det allmänna va-nätet men arbetet går långsamt. Det finns ingen dagvattenplan i nuläget.</t>
  </si>
  <si>
    <t>Det finns information på hemsidan om eldning och vilken tid på året det är förbjudet att elda inom detaljplanerat området. Det finns också tips på hemsidan om hur man kan kolla brandrisk nivå samt allmänna råd vid eldning ute. Det står också om eldning av avfall och att avfall ska hanteras som avfall och inte eldas upp.</t>
  </si>
  <si>
    <t>ledningskontoret@uppvidinge.se</t>
  </si>
  <si>
    <t>Uppvidinge</t>
  </si>
  <si>
    <t>Ingen förvaltningsövergripande samordning.</t>
  </si>
  <si>
    <t xml:space="preserve">
Finns nu med som prioriteringsgrund i kommande handlingsplan för förorenade områden.</t>
  </si>
  <si>
    <t>Behovet är dock inte stort.</t>
  </si>
  <si>
    <t>Vi saknar kapital och manskap för att upprätta vattenskyddsområden för våra vattenverk. I dagsläget har vi ett vattenskyddsområde som inrättades på 1950-talet.</t>
  </si>
  <si>
    <t>Kommunen arbetar aktivt med MKN i planprocesser. VISS används i samtliga detaljplaneärenden. Och i kommande översiktsplan kommer det på ett tydligare sätt tas hänsyn till MKN.</t>
  </si>
  <si>
    <t>Vi arbetar just nu med framtagandet av en vattentjänstplan. Åtgärderna som anges i planen har vi i stort ännu inte påbörjat.</t>
  </si>
  <si>
    <t>Behovet är inte så stort.</t>
  </si>
  <si>
    <t>kommun@mullsjo.se</t>
  </si>
  <si>
    <t>Mullsjö</t>
  </si>
  <si>
    <t>Samarbete sker mellan berörda förvaltningar för programmets genomförande.</t>
  </si>
  <si>
    <t>Vid tillsynen prioriteras verksamheter som kan påverka vattenförekomster som inte uppnår god status.</t>
  </si>
  <si>
    <t>Två vattentäkter i bruk. Båda har VSO, men från före 1998. Ny vattentäkt på G att tas i bruk. VSO under framtagande under 2024.</t>
  </si>
  <si>
    <t>Båda VSO behöver revideras.</t>
  </si>
  <si>
    <t>Ej kommunens ansvar utan det är Länsstyrelsen som är tillsynsmyndighet. Svaret att åtgärden inte har utförts speglar inte Länsstyrelsen genomförandegrad utan endast ett val av kommunen för att komma vidare i enkäten.</t>
  </si>
  <si>
    <t>Tillsyn dricksvattenverken.</t>
  </si>
  <si>
    <t>I gällande översiktsplan tas miljökvalitetsnormerna upp men inte särskilt utförligt hur vi ska jobba vidare med det.</t>
  </si>
  <si>
    <t>På frågan om vi arbetar med åtgärd 5 svarar vi egentligen nej. Men arbetet med VA-planering pågår förstås inom verksamheten, men det är ej formaliserat och långsiktigt så som ÅP föreskrivit. Vattentjänstplan tas fram under 2023. Kommer att vara en dal av framtida VA-plan.</t>
  </si>
  <si>
    <t>Information och vägledning ges till allmänheten.</t>
  </si>
  <si>
    <t>haningekommun@haninge.se</t>
  </si>
  <si>
    <t>Haninge</t>
  </si>
  <si>
    <t>Kommunens gällande översiktsplan behandlar delvis den här frågan. Åtgärdsprogram för respektive avrinningsområde håller på att tas fram. Översiktsplanen håller på att revideras och frågan kommer sannolikt aktualiseras även där.
Områdena under punkt a ingår för Södertörns miljö- och hälsovårdsförbunds del i behovsutredning och tillsynsplaner och utförs därmed fullt ut.</t>
  </si>
  <si>
    <t>Vi har inte gjort någon utsökning/analys av vilka förorenade områden som särskilt behöver tillsyn utifrån miljökvalitetsnormerna för vatten. I vårt styrkort som är det övergripande dokument som beskriver delar av förbundets arbete under en fyraårsperiod, den nuvarande gällande är mellan 2020- 2024, står det att vi årligen ska påbörja tillsyn på fyra objekt med MIFO-riskklass 1 och 2 och fyra objekt med branschklass 1 och 2. Styrtalet är formulerat på ett sådant sätt att vi inte har kunnat välja förorenade områden som särskilt behöver tillsyn utifrån miljökvalitetsnormerna för vatten. Vi har inte planerat tillsyn för förorenade områden enligt kap 10 MB som särskilt behöver tillsyn utifrån miljökvalitetsnormerna för vatten.</t>
  </si>
  <si>
    <t>Inom jordbruk har vi återkommande tillsyn på alla större jordbruksverksamheter och majoriteten av mindre verksamheter, såsom hästnäring. Inventering pågår avrinningsområdesvis utifrån MKN för att identifiera verksamheter som inte är tillstånds- eller anmälningspliktiga, men i behov av tillsyn.</t>
  </si>
  <si>
    <t>Vad det gäller enskilda vattentäkter har ej VA-avdelningen utfört några åtgärder.</t>
  </si>
  <si>
    <t>Delvis utfört men ett systematiskt arbete kvarstår.</t>
  </si>
  <si>
    <t>VA-avdelningen utför inte tillsyn.</t>
  </si>
  <si>
    <t>I nuvarande översiktsplan beskrivs detta övergripligt. Översiktsplanen revideras. 
I detaljplaner tar vi alltid fram dagvattenutredningar med föroreningsberäkningar för att säkerställa att MKN följs. I planbeskrivning och undersökning om betydande miljöpåverkan beskriver vi påverkan på recipienterna. För att nå MKN säkerställs att tillräckliga ytor för hantering av dagvatten finns. Efter att detaljplanen antagits och byggts ut så sker (vad vi vet) ingen uppföljning för att se om utsläppen är i linje med de beräknade.</t>
  </si>
  <si>
    <t>Som tillsynsmyndighet informerar vi på vår hemsida om eldning ”på rätt sätt” och vi skickar ut information om hur man eldar rätt i samband med klagomål kopplat till småskalig förbränning och om det behövs gör vi tillsynsbesök. Vi informerar om att det är förbjudet att elda avfall som inte är trädgårdsavfall och bedriver tillsyn i klagomålsärenden kopplat till eldning.</t>
  </si>
  <si>
    <t>herrljunga.kommun@herrljunga.se</t>
  </si>
  <si>
    <t>Herrljunga</t>
  </si>
  <si>
    <t>Arbete är under uppstart, men begränsas av tillgängliga resurser och att statusklassningar och indelningar av vattenförekomster ännu inte uppdaterats i enlighet med nya miljökvalitetsnormer.</t>
  </si>
  <si>
    <t>Resurser saknas för att arbeta aktivt med tillsyn och åtgärd av förorenade områden. Viss tillsyn förekommer, men prioritering sker i första hand utifrån riskklassning på förorenade områden, och inte utifrån statusklassning på vattenförekomster.</t>
  </si>
  <si>
    <t>Kommunen genomför överlag mycket tillsyn på jordbruk, men prioritering sker inte i första hand utifrån statusklassningar på vattenförekomster, utan utifrån allmänna miljörisker.</t>
  </si>
  <si>
    <t>Kommunen har enbart mandat att kräva skydd för allmänna vattentäkter, inte enskilda, men tillsyn genomförs enligt åtgärden.</t>
  </si>
  <si>
    <t>En översyn har genomförts, och alla allmänna vattentäkter har vattenskyddsföreskrifter, men det finns behov av uppdatering i vissa fall. Arbetet med uppdatering har påbörjats.</t>
  </si>
  <si>
    <t>Tillsyn sker frekvent, samtliga vattenskyddsområden har haft tillsynsinsatser, men arbetet sker inte systematiskt utan då behov uppstår.</t>
  </si>
  <si>
    <t>Tillsyn genomförs regelbundet enligt Livsmedelslagstiftningen, men kommunen har inte tillskrivit tillståndsplikt enligt 9 kap. 10§ MB på någon plats.</t>
  </si>
  <si>
    <t>Översiktsplanen tydliggör att miljökvalitetsnormer för vatten är
viktiga att ta hänsyn till vid fortsatt planering, men hänvisar inte
till regional vattenförsörjningsplan eftersom den inte var framtagen ännu då översiktsplanen antogs. Bedömningen är ändå att nu gällande översiktsplan ger tillräckligt skydd för de vattenförekomster som pekas ut i regional vattenförsörjningsplan.</t>
  </si>
  <si>
    <t>En första VA-plan antogs 2019, och åtgärder har genomförts i enlighet med den. Vi arbetar nu med en revidering av VA-planen för att tydligare lyfta det nya åtgärdsprogrammet och koppla VA-planen till den regionala vattenförsörjningsplanen, men arbetet är beroende av nya statusklassningar och indelning i vattenförekomster för att inte VA-planen ska bli inaktuell samma år som den antas. I och med förändringen i Lagen om allmänna vattentjänster 6§ har förutsättningarna för arbetet förändrats jämfört med när åtgärdsprogrammet antogs.</t>
  </si>
  <si>
    <t>Eldning regleras i lokala hälsoskyddsföreskrifter, kommunen informerar om eldning på rätt sätt och tillsyn bedrivs kopplat till eldning vid behov, men kommunen bedriver inget aktivt uppsökande arbete eller kampanjarbete.</t>
  </si>
  <si>
    <t>kommun@klippan.se</t>
  </si>
  <si>
    <t>Klippan</t>
  </si>
  <si>
    <t>I dagsläget så finns inget uppdrag att arbeta med detta. Det saknas i dagsläget resurser, personal och tid för att ta sig an ett sånt här stort arbetet.</t>
  </si>
  <si>
    <t>Vid initiering av inventering enligt MIFO tas hänsyn till vilka potentiellt förorenade områden som särskilt behöver tillsyn utifrån miljökvalitetsnormerna i vatten. Bland annat har krav på MIFO fas 2 ställts på samtliga kommunala deponier i riskklass 1 och 2 i våra kommuner. Vi har även utfört en inventering av före detta brandövningsplatser. På grund av resursbrist har vi inte kunnat initiera undersökningar i den utsträckning som behövs utifrån behovsutredningen. Tillgängliga resurser läggs huvudsakligen på den händelsestyrda tillsynen. När föroreningar påträffas bedöms riskerna för samtliga skyddsobjekt och då även recipienten.</t>
  </si>
  <si>
    <t>Vid växtnäringstillsyn på hästgårdar har objekt valts ut utifrån VISS kartan. Behövs tydligare prioritering från ledningen kopplat till arbetet. På grund av personalomsättning har förbundet har haft två nya inspektörer på lantbruk under 2023 vilket gjort att man tappat mycket insyn över hur arbetet tidigare lagts upp. En av dessa inspektörer har varit helt utan erfarenhet inom området, och sen var det bara en inspektör med väldigt lite erfarenhet kvar juli-december 2023 vilket kraftigt begränsat möjligheten att efterleva målen.</t>
  </si>
  <si>
    <t>Färingtofta har beslut från 1987
Klintarp har beslut från 1988, fastställt av Länsstyrelse 2003
Ljungbyhed 1973, fastställt beslut 1988 
Östra Ljungby beslut 1995, är i slutfasen av uppdatering</t>
  </si>
  <si>
    <t>Översyn påbörjan i Östra Ljungby
Resterande vattenskyddsområden kommer med i nästa fas av översynen
Provtagning görs enligt lag i samtliga dricksvattenverk och ledningsnät.</t>
  </si>
  <si>
    <t>Tillsyn har utförts och tillsyn inom vattenskyddsområden har omfattat verksamheternas risk för påverkan. Det saknas dock resurser för att utföra tillsyn med den frekvens som krävs enligt behovsutredningen.</t>
  </si>
  <si>
    <t>Kommunens del av tillsynen görs kontinuerligt. Tillsyn har gjort utifrån både livsmedelslagen och miljöbalken. Tillsyn enligt miljöbalken har dock ibland fått prioriterats bort på grund av resursbrist och har därför inte kunnat genomföras i den omfattning som behovsutredningen anger.</t>
  </si>
  <si>
    <t>Vi arbetar med åtgärden i första hand i detaljplaneringen där vi utreder konsekvenserna av ett planförslag på miljökvalitetsnormerna i de vattendrag som påverkas. Utifrån utredningen ställs krav och/eller formuleras åtgärder för att minska konsekvensen.
Vi hänvisar till information från VISS i detaljplanerna, för ex vattendragens klassning. Kartunderlag från Länsstyrelsen används. I översiktsplanen har vi ett avsnitt om miljökvalitetsnormer och pekat ut särskilt värdefulla vattendrag på karta. Men ingenting om hur vi arbetar i frågan.
I lovprövningen (bygglov, marklov) så arbetar vi inte utifrån miljökvalitetsnormerna. Då kommunen inte har några styrplaner för vatten (etc) har vi inte kunnat hänvisa till något i framtagandet av översiktsplanen. VA-avdelningen var dock med i arbetet. Länsstyrelsen var i sin prövningsroll (samråd, granskning) med i framtagandet och grannkommunerna hade möjlighet att yttra sig men inget samråd skedde med kommunerna specifikt i avrinningsområdet. Region Skåne hade möjlighet att yttra sig i samråd/granskning. Ingen översyn av gamla detaljplaner har gjorts då vi inte ser behovet av de, de hade vi i sånt fall behövt mer resurser för</t>
  </si>
  <si>
    <t>Arbetet med att ta fram vattentjänstplan är på gång</t>
  </si>
  <si>
    <t>Information om eldning finns på miljöförbundets hemsida och viss rådgivning sker inom ramen för energi- och klimatrådgivningen.</t>
  </si>
  <si>
    <t>registrator@lysekil.se</t>
  </si>
  <si>
    <t>Lysekil</t>
  </si>
  <si>
    <t>En översikt har gjorts och ansvariga finns för respektive åtgärd. Samverkan i vattenråden kan öka.</t>
  </si>
  <si>
    <t>Jobbar med tillsyn av näringsläckage på C-jordbruken, övriga U-tillsyner skulle prioriteras efter MKN, om vi hinner. Resursbrist</t>
  </si>
  <si>
    <t>Vi har bara en reservvattentäkt inom kommunen. Pilot pågår kring avsaltning av havsvatten.</t>
  </si>
  <si>
    <t>Har beaktats i framtagande av ÖP och beaktas kontinuerligt vid framtagande av detaljplaner.</t>
  </si>
  <si>
    <t>VA-plan är framtagen och arbete sker för att genomföra planen. Mer resurser behövs för att öka takten i arbetet</t>
  </si>
  <si>
    <t>Kommunen har informerat om eldning "på rätt sätt", Kommunen har verkat för omställning till värmeförsörjning som ger mindre utsläpp</t>
  </si>
  <si>
    <t>kommunstyrelsen@nassjo.se</t>
  </si>
  <si>
    <t>Nässjö</t>
  </si>
  <si>
    <t>Ett brett förvaltningsövergripande arbetet med såväl VA-plan som Vattentjänstplan och även Vattenförsörjningsplan. Viss samverkan har även skett i form av erfarenhetsutbyte med grannkommuner i Vattentjänstplanens tidiga skede.</t>
  </si>
  <si>
    <t>Vid prövning och tillsyn av förorenade områden, till exempel avhjälpande åtgärder eller Mifo-inventeringar, ställs krav på undersökningar av yt- och grundvatten enligt inarbetad rutin. Tillsynsobjekt prioriteras utifrån riskklass samt deras exponeringsrisk i och med klimatförändring, exempelvis områden som riskerar översvämmas.</t>
  </si>
  <si>
    <t>Inför tillsyn söker vi efter aktuella vattenförekomster som omfattas av miljökvalitetsnormer (MKN). Vid tillsynsbesöket ställer vi frågor angående spridning av näringsämnen, såsom avstånd till vattenförekomst, spridningstidpunkt, spridningsteknik, terränglutning samt växtodlingsplan och markkartering. 
Under 2023-2024 deltar Nässjö kommun i tillsynsprojekt ”Växtnäringstillsyn på jordbruksföretag” som Jordbruksverket tar initiativ till på uppdrag av Vattenmyndigheten.</t>
  </si>
  <si>
    <t>Nödvändiga åtgärder och föreskrifter för att säkra och skydda vattentäkterna har implementerats. Detta inkluderar etablering av vattenskyddsområden, tillämpning av lämpliga hälsoskyddsföreskrifter och andra skyddsåtgärder enligt gällande lagstiftning.</t>
  </si>
  <si>
    <t>Översyn genomförs</t>
  </si>
  <si>
    <t>Tillsyn bedrivs</t>
  </si>
  <si>
    <t>Planenheten tar hänsyn till MKN för vatten i såväl detaljplaner som i den nya översiktsplanen (antagen 2023)</t>
  </si>
  <si>
    <t>Kommunen jobbar fram en ny VA- plan för perioden 2024- 2028, som ersätter befintlig VA- plan (för perioden 2019- 2023). Tillsammans med den nya VA- planen tas en vattentjänstplan fram. Graderingen kommer förbättras när nya VA- plan och vattentjänstplan antas 2024.</t>
  </si>
  <si>
    <t>Vid klagomål om eldning delges broschyren ”Tänd i toppen” samt skriftlig information. Regelbunden tillsyn och kontroll av lagefterlevnad på förbränningsanläggningar genomförs. Rådgivning som främjar lägre utsläpp av dioxiner finns tillgängligt.</t>
  </si>
  <si>
    <t>kommun@falkenberg.se</t>
  </si>
  <si>
    <t>Falkenberg</t>
  </si>
  <si>
    <t>Kommunen har en förvaltnings- och bolagsövergripande arbetsgrupp (”vattendirektivsgruppen”) som fungerar som kommunens plattform för intern samverkan kring hållbar vattenförvaltning och uppdrag kopplade till åtgärdsprogrammet för vatten.
Vattendirektivsgruppen har initierat ett brett förankringsarbete kring kommunens uppdrag kopplat till den nya ”Åtgärd 1”. Under 2024 kommer workshops med berörda tjänstemän genomföras för att kartlägga vad kommunen behöver göra ytterligare för att uppfylla sina uppdrag i Åtgärdsprogrammet för vatten. En workshop per åtgärd i åtgärdsprogrammet kommer genomföras. Målet är att ta fram en Förvaltningsövergripande planering för åtgärdsprogrammets genomförande, för de verksamheter kommunen ansvarar för.
Kommunen har också inrättat en tjänst som Vattenstrateg som bl a har till uppgift att leda kommunens omställning till en resurseffektiv och cirkulär vattenanvändning för en hållbar samhällsutveckling och ett robust samhälle, i samverkan med kommunens VA-bolag. 
Kommunen använder informationen i VISS, bl a information om vilka vattenförekomster som inte uppnår eller riskerar att inte uppnå miljökvalitetsnormerna för vatten, som underlag för kommunens prövning, tillsyn och fysiska planering.
Kommunen deltar aktivt i de fyra vattenråd som verkar inom kommunens geografiska område. Kommunen deltar både genom förtroendevalda och tjänstemän.
Kommunen har också en aktiv dialog med privata markägare kring åtgärder för att uppnå god status i våra vatten. Genom flera olika projekt med utgångspunkt från satsningen LEVA, lokalt engagemang för vatten, så får privata markägare hjälp av en av kommunen anställd åtgärdssamordnare med att genomföra åtgärder för minskad övergödning. Det handlar om anläggande av våtmarker, fosfordammar, anpassning av diken osv. Genom åtgärdssamordnaren så får markägare stöd i processen från idé till genomförande, vilket bl a omfattar råd kring val av åtgärd och lämplig plats för åtgärd samt hjälp med ansökningar om bidrag, anmälningar och nödvändiga tillstånd, projektering och dialog med entreprenör.</t>
  </si>
  <si>
    <t>Under 2023 har vi haft begränsat med resurser som kunnat arbeta med förorenade områden i stort.</t>
  </si>
  <si>
    <t>Inom lantbruks tillsynen är MKN för vatten en viktig del i de bedömningar som vi gör. Tillsynen har delvis planerats utifrån MKN.</t>
  </si>
  <si>
    <t>Kommunen har totalt 12 vattentäkter. 11 av dessa omfattas av vattenskyddsområde. Ett av dessa har ett vattenskyddsområde från 1995, där det finns behov av revidering. För detta vattenskyddsområde finns nytt förslag framtaget och vi väntar på fastställande av länsstyrelsen. För en vattentäkt, vattendraget Ätran som används som ytvattentäkt, saknas vattenskyddsområde. Men även i detta fall finns färdigt förslag som lämnats in till länsstyrelsen för fastställande. Så samtliga kommunala vattentäkter har ett vattenskyddsområde eller ett framtaget förslag för ett vattenskyddsområde som ligger hos Länsstyrelsen för fastställande.</t>
  </si>
  <si>
    <t>Samtliga kommunala vattenskyddsområden har setts över efter miljöbalkens införande. Ett område har ännu inte fastställts av Länsstyrelsen, men ett färdigt förslag finns inlämnat för fastställande.</t>
  </si>
  <si>
    <t>Vi har en systematisk tillsyn inom vattenskyddsområden (VSO) där vi prioritera något/några VSO per år och utför tillsyn utifrån olika teman/sprintar. 2023 lades mindre tid på den här tillsynen pga resursbrist.</t>
  </si>
  <si>
    <t>MB 9 kap 10§ - Ej aktuell</t>
  </si>
  <si>
    <t>Gällande översiktsplan från 2014 har arbetats fram i samklang med dåvarande vattendokument så som VA-översikt och VA-policy. Aktuell planeringsstrategi tar upp behovet av att det i översiktsplanen framgår hur kommunen avser att följa gällande MKN och att det sedan översiktsplanen antogs har tagits fram en VA plan, dagvattenanvisningar, skyfallsutredning (för stora områden, dock ej hela kommunen), översvämningsberäkning för två av våra större åar och en klimatanpassningsplan. Arbete pågår även med en vattentjänstplan, en strategi för grön/blåa frågor och strukturplaner för vatten i utsatta områden.</t>
  </si>
  <si>
    <t>Vi har sedan 2022 en antagen VA-plan och är i processen att ta fram en vattentjänstplan. Under dessa mer övergripande dokument finns flera planer och riktlinjer t ex för dagvattenhantering, utbyggnad av VA-nätet och utveckling av långsiktiga planer för den allmänna VA-anläggningens funktion och framtida behov av vattentjänster.</t>
  </si>
  <si>
    <t>Vi har arbetat med åtgärden genom information. Det finns även begränsningar i tid för eldning. I Miljötillsynen arbetat för minskad oljeeldning</t>
  </si>
  <si>
    <t>kommun@sandviken.se</t>
  </si>
  <si>
    <t>Hofors</t>
  </si>
  <si>
    <t xml:space="preserve">Planering för detta pågår, men sker ej i nuläget
</t>
  </si>
  <si>
    <t xml:space="preserve">Vi genomför tillsyn av alla jordbruk regelbundet
</t>
  </si>
  <si>
    <t>Ungefär hälften av vattentäkterna
har vattenskyddsområde, Gästrike vatten AB har verksamhetsplan för att
uppdatera/ta fram vattenskyddsområden för samtliga vattentäkter.</t>
  </si>
  <si>
    <t>kommunen@hassleholm.se</t>
  </si>
  <si>
    <t>Hässleholm</t>
  </si>
  <si>
    <t>Arbetet genomförs delvis i arbete med ÖP och vattentjänstplan. Styrningen av åtgärderna är dock otydlig och vattentjänstplanen är inte antagen.</t>
  </si>
  <si>
    <t>Vi arbetar med tillsyn av MIFO 1-2 där vi även gör ansvarskollar för ett antal objekt per år. Urvalet görs dock inte specifikt utifrån MKN Vatten</t>
  </si>
  <si>
    <t>Ingen särskild prioritering av jordbruken görs, vi tillsynar samtliga i den takt vi förmår.</t>
  </si>
  <si>
    <t>Översyn pågår</t>
  </si>
  <si>
    <t>Kommunen har god kontroll över tillsyn inom vattenskyddsområden, där spridning av bekämpningsmedel och masshantering prövas löpande. Vidare prövas nya anläggningar med hänsyn till vattenskyddsområden. Däremot genomför vi ingen riktad uppsökande tillsyn av icke anmälningspliktiga verksamheter inom vattenskyddsområden.</t>
  </si>
  <si>
    <t>Tillsyn sker inom ramen för tillsynen av dricksvattentillsynen. Inga särskilda insatser görs i övrigt.</t>
  </si>
  <si>
    <t>ÖP är nyligen uppdaterad och vattentjänsplan är under framtagande.</t>
  </si>
  <si>
    <t>Kommunen har dokumenterat hur yt- och grundvatten-förekomsternas status kan komma att påverkas av VA -och dagvattenhanteringen i kommunen.
Kommunen har dokumenterat var miljökvalitetsnormerna för vatten riskerar att inte följas på grund av VA -och dagvattenhanteringen.</t>
  </si>
  <si>
    <t>Kommunen har information om eldning på hemsidan och rekommendationer för trivseleldning. Kommunen jobbar även aktivt med utbyggande av fjärrvärme och har en energi- och klimatrådgivare som ger bättre förutsättningar för den enskilde att byta uppvärmningssystem.</t>
  </si>
  <si>
    <t>kommun@nykvarn.se</t>
  </si>
  <si>
    <t>Nykvarn</t>
  </si>
  <si>
    <t>Påbörjat</t>
  </si>
  <si>
    <t>Handlingsplan för förorende områden är under framtagande.</t>
  </si>
  <si>
    <t>Samtliga jordbruksverksamheter får tillsyn och krav på åtgärder ställs vid behov.</t>
  </si>
  <si>
    <t>Skydd finns för vissa vattentäkter, men inte alla och inte Yngern som är utpekad som hög regional prio i vattenförsörjningsplanen.</t>
  </si>
  <si>
    <t>En riskbedömning har påbörjats.</t>
  </si>
  <si>
    <t>Sker just nu mestadels händelsestyrt, men planerad tillsyn finns med i behovsutredning och tillsynsplan.</t>
  </si>
  <si>
    <t>motivera</t>
  </si>
  <si>
    <t>pga resursbrist</t>
  </si>
  <si>
    <t>Information om eldning uppdateras löpande. Begränsningar har genomförts. Energi- och klimatrådgivning genomförs.</t>
  </si>
  <si>
    <t>info@karlskoga.se</t>
  </si>
  <si>
    <t>Karlskoga</t>
  </si>
  <si>
    <t>Startar upp en koncernövergripande vattenutvecklingsgrupp, ej igång ordentligt än.</t>
  </si>
  <si>
    <t>Vi bedriver tillsyn över miljöfarliga verksamheter men kopplingen till MKN är inte tydlig än.</t>
  </si>
  <si>
    <t>Vi har ett vattenskyddsområde för grundvattnet där vi producerar dricksvatten till kommunen. Det finns inget vattenskyddsområde för den ytvattentäkt där vi tar råvatten. Vi arbetar parallellt med att skapa en ny råvattentäkt för att säkra framtida dricksvattenförsörjning.</t>
  </si>
  <si>
    <t>Kommentar ovan. Vi har koll på situationen som den ser ut just nu.</t>
  </si>
  <si>
    <t>Vi har tillsyn regelbundet inom vattenskyddsområdet. Vi har även nätverk för att få in rapporter om olyckor som riskerar att påverka vattenskyddsområdet.</t>
  </si>
  <si>
    <t>Vet ej, oklart.</t>
  </si>
  <si>
    <t>Vi beaktar MKN i detaljplanering (lagkrav) och arbetar för att inte detaljplanens genomförande ska äventyra möjligheten att uppnå MKN. Det är alltså ingenting vi gör i "förbifarten" men det är heller ingenting som dominerar detaljplanerna.</t>
  </si>
  <si>
    <t>En VA-plan finns för att hantera frågorna även om delar behöver utvecklas, t.ex. dagvattenhantering. Den nya Vattentjänstplanen hanterar delar av frågan, men den kommer ändå att kompletteras med det kommande kommunala Vattenprogrammet som tydligare kopplar kommunens ansvarsområden till Åtgärdsprogrammet för vatten och arbetet med ett ansvarfullt omhändertagande av sjöar och vattendrag.</t>
  </si>
  <si>
    <t>Viss information om förbränning på kommunens hemsida.</t>
  </si>
  <si>
    <t>kommun@kristianstad.se</t>
  </si>
  <si>
    <t>Kristianstad</t>
  </si>
  <si>
    <t>Kommunen samverkar sedan länge med andra berörda avrinningsområden och har delvis identifierat de åtgärder som behövs inom det egna ansvarsområdet. Arbetet med att fastställa rutiner för ett förvaltningsövergripande arbetssätt har påbörjats. Dock saknas en funktion för detta. Kommunen har inte heller en särskild plan för vattenanvändning i ett förändrat klimat.</t>
  </si>
  <si>
    <t>Endast med kommunala vattentäkter. Det är en lång process och tar tid. VA jobbar inte med att anordna erforderligt skydd för enskilda vattentäkter även om det finns enskilda vattentäkter som försörjer fler än 50 personer eller där vattentäktens uttag är mer än 10 m3/dygn.</t>
  </si>
  <si>
    <t>Översynen är gjord och de VSO som är inrättade innan MB är identifierade. Dessa VSO ska revideras men då antalet VSO där detta behov finns är stort, har inte alla reviderats ännu.</t>
  </si>
  <si>
    <t>Miljö- och hälsoskyddsnämnden bedriver tillsyn i vattenskyddsområdena. Förutom att hantera inkommande ärenden kopplade till skyddsföreskrifter så görs en översyn av i snitt två områden per år.</t>
  </si>
  <si>
    <t>Inom ramen för dricksvattentillsynen, och då särskilt faroanalysen, kontrollerar miljö- och hälsoskyddsnämnden vattentäkter. Alternativ 4 känns rättvisande.</t>
  </si>
  <si>
    <t xml:space="preserve">Vägledning för hur MKN ska följas finns i ÖP. Utgångspunkten för att identifiera miljöeffekter, betydande miljöpåverkan och avhjälpande åtgärder är VISS och andra aktuella regionala och kommunala planeringsunderlag. Arbetet med att ta fram planer genomförs i samverkan med länsstyrelse och Region Skåne, och där det är möjligt med andra kommuner inom berörda avrinningsområden. 
Kommunen har ännu inte sett över gamla detaljplaner utifrån påverkan på vattenförekomster, och kumulativa effekter. Prövning och tillsyn enligt PBL görs inte med utgångspunkt från MKN vatten.
</t>
  </si>
  <si>
    <t>Kristianstads kommun har en VA-policy och en VA-strategi som är beslutad i kommunfullmäktige 2023. En vattentjänstplan håller på att tas fram. Det finns även en dagvattenpolicy från 2010.</t>
  </si>
  <si>
    <t xml:space="preserve">-Information om eldning är kopplat till energirådgivning och byte av värmeförsörjning.
-Det finns en policy för vedeldning och riktlinjer, särskilt för tätort.
-Det finns en del arbete inom tillsyn när det gäller byte till värmeförsörjning med mindre utsläpp. Även där i samarbete med energirådgivare.
</t>
  </si>
  <si>
    <t>kommun@valdemarsvik.se</t>
  </si>
  <si>
    <t>Valdemarsvik</t>
  </si>
  <si>
    <t>Vi genomför utifrån de begränsade ekonomiska och personella resurser som vi har.</t>
  </si>
  <si>
    <t>Vid planering av tillsyn så beaktas status/MKN i vattenförekomster. Dock så påverkar framför allt bedömningen om det finns en ansvarig verksamhetsutövare eller fastighetsägare prioriteringen mer. Kontoret har även inga GIS-resurser vilket gör att planeringen inte kan genomföras på ett tillfredsställande sätt.</t>
  </si>
  <si>
    <t>Vid planering av tillsyn så beaktas status/MKN i vattenförekomster. Kontoret har även inga GIS-resurser vilket gör att planeringen inte kan genomföras på ett tillfredsställande sätt.</t>
  </si>
  <si>
    <t>Arbetet med nya VSO för två av kommunens vattentäkter pågår.</t>
  </si>
  <si>
    <t>Förutom de två vattentäkterna ovan, behöver ytterligare en av kommunens vattentäkter nytt VSO.</t>
  </si>
  <si>
    <t>De vattenskyddsområden som finns är inrättade på 70- och 80-talet. Varken omfattning på områden eller föreskrifter är inte ändamålsenliga. Nya vattenskyddsområden behövs för kommunens dricksvattentäkter</t>
  </si>
  <si>
    <t>De vattenskyddsområden som finns är inrättade på 70- och 80-talet. Varken omfattning på områden eller föreskrifter är inte ändamålsenliga. Nya vattenskyddsområden behövs för kommunens dricksvattentäkter.</t>
  </si>
  <si>
    <t>Begränsade ekonomiska och personella resurser</t>
  </si>
  <si>
    <t>Arbeten med Vattetjänstplan pågår förfullt.
Arbete med dagvattenplan, utbytersplan mm pågår också.</t>
  </si>
  <si>
    <t>Informationsinsats har genomförts för att minska så kallad trivseleldning. Gjordes i samband med att elpriserna var så höga.</t>
  </si>
  <si>
    <t>kundcenter@ostersund.se</t>
  </si>
  <si>
    <t>Östersund</t>
  </si>
  <si>
    <t xml:space="preserve">Kommunen har under de senaste åren arbetat med att ta fram riktvärden för utsläpp till dagvatten och recipient. I år har dessa riktvärden antagits, och de kommer att spela en stor roll för genomförandet av åtgärdsprogrammet framåt.
För närvarande saknar vi en övergripande planering specifikt för genomförandet av åtgärdsprogrammet. Dessutom har vi ännu inte etablerat ett förvaltningsövergripande arbetssätt för vattenförvaltningsfrågor. En plan kommer att upprättas under året, efter att en ny delegation för arbetet har fastställts och förtydligats under 2023. Arbetssättet och metoden kommer att inkluderas i planen. Avdelningen för Miljö och hälsa har fått den nya delegationen, men utan ytterligare finansiering.
Vi har också nyligen fastställt ansvarsfördelningen gällande uppstart och arbete med vattentjänstplanen inom kommunen. Denna ansvarsfördelning hamnar på samma förvaltning (Samhällsplanering), men en annan avdelning (Plan och bygg).
När det gäller vattenförekomster som riskerar att inte uppnå miljökvalitetsnormer (MKN) har vi god översikt över de centrala delarna av kommunen, där majoriteten av verksamheter som kräver tillsyn finns. Det är dock viktigt att lyfta blicken och se över hela kommunen för att få en bättre helhetsbild.
Samverkan mellan grannkommuner som delar avrinningsområden sker genom flera forum. Nivån på samverkan varierar i dessa grupper, och det är inte alltid specifika frågor gällande vattenförvaltning som är huvudfokus. Vi saknar samverkansgrupper både uppströms och nedströms i Indalsälven. Framför allt saknar vi en kommunintern samverkansgrupp för förvaltningsövergripande planering.
</t>
  </si>
  <si>
    <t>I våra riktlinjer (Miljö- och samhällsnämndens riktlinjer och handlingsplan för arbete med förorenade områden) har vattenförekomsternas status pekats ut som en av flera prioriteringsgrunder, men i realiteten är planen att först beta av samtliga riskklass 2-objekt (branschvis) och sedan gå vidare med riskklass 3-objekt utifrån nämnda prioriteringsgrunder.</t>
  </si>
  <si>
    <t xml:space="preserve">Arbetet med tillsyn av jordbruk pågår och kopplingen till tillsynen och MKN är påbörjat. Bedömningen har inte vart så ”spetsig” att den utgått från statusklassningen, men påverkan på vatten har alltid funnits med vid tillsyn av jordbruket i kommunen. 
Vi bedriver omfattande och prioriterad tillsyn men inte alltid utifrån riskbedömningen i VISS. 
Vi har prioriterat tillsynen utifrån storlek på verksamhet samt närhet till VSO. Inte direkt prioritering utifrån MKN, men påverkan på vatten. 
</t>
  </si>
  <si>
    <t xml:space="preserve">Vi saknar pågående arbete med vattenskyddsområden för enskilda vattentäkter. Här krävs tydligare riktlinjer hur privata markägarna skall stödjas. 
När det gäller de allmänna vattentäkterna finns det föreskrifter för samtliga sex. Alla utom ett av dessa skyddsområden infördes efter miljöbalkens införande och är nyligen reviderade. Samtliga täkter har en skyddsplan för att hantera akuta händelser. Vi utför kontinuerlig övervakning och provtar fler parametrar än vad som är lagstadgat (föreskrivna parametrar). Dock saknas en plan för brand och släckvatten.
</t>
  </si>
  <si>
    <t>Översyn görs regelbundet. Det finns ett VSO som behöver uppdateras, men planer finns att flytta denna täkt, bland annat på grund av kapacitetsbrist, därför har man medvetet avvaktat i den frågan.</t>
  </si>
  <si>
    <t>Det har genomförts tillsynsprojekt genom åren. Bland annat kartläggning och tillsyn av miljöfarliga verksamheter inom VSO.</t>
  </si>
  <si>
    <t>Vi har tillsyn på vattenkvalitén och upprättande av faroplan på de enskilda vattentäkterna. Men inget arbete med VSO är ännu uppstartat</t>
  </si>
  <si>
    <t xml:space="preserve">MKN i översiktsplaneringen har inte hanterats systematiskt. Det finns inget målinriktat arbete i ÖP för MKN. Dagvattenhanteringen är beroende av VA:s kartläggning av dagvattenätet. Tyvärr speglar skyfallskarteringen inte verkligheten fullt ut, och det finns fortfarande underlag som saknas för att få full koll. Långsiktigt förebyggande arbete krävs fortfarande. Nya riktlinjer för dagvatten kommer spela stor roll för arbetet framåt. 
Detaljplaneringen tar nu större hänsyn till MKN. MKN försämras inte, men ambitionsnivån i varje ärende kan variera. Vi behöver göra tydliga ställningstaganden kring Storsjön och riskerna med specifikt utpekade vattendrag. Skrivelserna om hur vi arbetar med MKN kan bli mer spetsiga.
De kumulativa effekterna är ibland svåra att hantera. Särskilt när vi hamnar i oexploaterad mark.
Vi måste bättre integrera MKN-tänket i våra rutiner och processer. Det är också viktigt att skilja mellan detaljplan och bygglov samt ha ett tydligare uppföljningsarbete. 
När det gäller samverkan med Länsstyrelsen bör vi fundera över hur den ska gå till. En Vattenplan för Storsjön bör vara ett aktuellt forum. Där kan även samverka med andra kommuner ske. 
Vi efterfrågar dock mer resurser för samverkan med länsstyrelsen. Det är intressant att notera att Länsstyrelsen inte har växt i proportion med andra kommuner gällande detta arbete. 
En viktig fråga som vi måste arbeta med är hur vi ska ta ställning kring gamla detaljplaner redan innan de tas upp och ”dammas av”. 
</t>
  </si>
  <si>
    <t xml:space="preserve">Kommunens vattenplan heter Program för VA.
Gällande hur vi hanterar yt- och grundvattenförekomsternas status kan komma att påverkas av VA och dagvattenhanteringen, så görs detta först i steget när dagvattenfrågorna hanteras i detaljplaneskedet.
VA-förvaltningen kan bli bättre på att integrera miljökvalitetsnormer. 
Man tittar på det i varje enskild detaljplan, men att vara proaktiv och förutse status för alla möjliga förekomster görs inte systematiskt. 
I nya planer hanteras vilka åtgärder som krävs inom VA- och dagvattenhantering för att miljökvalitetsnormerna ska kunna följas. För befintliga anläggningar har detta inte gjorts. Kartläggning av anläggningar och risker (och hur de påverkar målsättningen för MKN) ligger inom avfall VA:s ansvarsområde och är under utredning. 
Gällande genomförda åtgärder har de större dagvattenåtgärderna huvudsakligen syftat till att förbättra kvaliteten på yt- och grundvatten. Det finns dock fortfarande potential att skärpa kopplingen till MKN och statusklassning.
</t>
  </si>
  <si>
    <t xml:space="preserve">Det som saknas för att nå ytterligare en nivå i arbetet är ytterligare lättillgänglig information till medborgare, samt bättre samverkan med sotare och räddningstjänsten.
Kommunen har inte gjort några generella utskick utan har information på hemsidan.  Vi bör förbättra vår information gällande eldning både inom och utanför detaljplanerat område.  
Gällande begränsningar i eldning inom detaljplanelagt/tätbebyggt område så har vi de lokala föreskrifter (2023 antogs nya) Det finns behov för sammanfattning på hemsidan. 
Kommunen har byggt ut fjärrvärmen. Det kommunala energibolaget verkar för omställning, har slutat elda torv. Vi energiprojekt via energitillsyn. Oljepannor på större fastigheter avvecklas. 
</t>
  </si>
  <si>
    <t>kontakt@linkoping.se</t>
  </si>
  <si>
    <t>Linköping</t>
  </si>
  <si>
    <t>Kommunen arbetar med åtgärderna som lyfts i åtgärdsprogrammet, men inte fullt ut på det sätt som ställs krav på i åtgärd 1. Mer fokus skulle behöva läggas på de vattenförekomster som har störst behov. Mer samverkan skulle även behövas med Länsstyrelsen och närliggande kommuner för att kunna fokusera även på avrinningsområden som ligger inom flera kommuner.  Miljöavdelningens tillsynsplan och behovsutredning för miljöfarlig verksamhet behöver utvecklas och fokusera mer på efterlevnad av miljökvalitetsnormerna för att åtgärden ska kunna uppfyllas fullt ut.</t>
  </si>
  <si>
    <t>Åtgärden används inte som prioriteringsunderlag, men från och med 2025 kommer tillsynen att fokusera mer på åtgärdens syfte.</t>
  </si>
  <si>
    <t>Vid tillsyn av jordbruk prioriteras verksamheter som ligger inom verksamhetsområden till vattendrag med dålig status.</t>
  </si>
  <si>
    <t>Mycket görs, men systematisk och regelbunden tillsyn av vattenskyddsområden kan göras i högre grad. Ett av kommunens vattenskyddsområden saknar beslutade vattenskyddsföreskrifter enligt miljöbalken.</t>
  </si>
  <si>
    <t>Översyn av vattenskyddsområdenas aktualitet behöver göras för fler av de äldre områdena.</t>
  </si>
  <si>
    <t>Löpande tillsyn, men även tillsyn på de äldre vattenskyddsområdena borde göras mer frekvent.</t>
  </si>
  <si>
    <t>Kommunen har bara vattentäkter med vattenskyddsföreskrifter.</t>
  </si>
  <si>
    <t>Bedömningen är att MKN beaktas vid planläggning. I arbetet med att ta fram översikts- och detaljplaner ingår att beakta MKN. Bedömningar och utredningar avseende t ex dagvatten och skyfall görs i alla planarbeten. Åtgärder föreslås om behov föreligger. Ett planarbete kan avbrytas om det finns risk att MK inte klaras.</t>
  </si>
  <si>
    <t>Kommunens första Vattentjänstplan antas av Kommunfullmäktige den 26 mars 2024. VA-policy för landsbygden finns sedan tidigare liksom en dagvattenpolicy med tillhörande dagvattenstrategi. Kommunen gör alltid utredningar inom fysisk planering. Kommunen behöver arbeta vidare med och utveckla vattentjänstplanen inför kommande revidering.</t>
  </si>
  <si>
    <t>Inget fokus har hittills legat på dioxiner utifrån åtgärd 6.</t>
  </si>
  <si>
    <t>lunds.kommun@lund.se</t>
  </si>
  <si>
    <t>Lund</t>
  </si>
  <si>
    <t>Lunds sjö- och vattendragsplan syftar till att arbeta för en god vattenstatus i kommunens ytvatten. Det finns inget nytt planeringsdokument för åtgärd 1 utan en ny process har påbörjats med bland annat ett förvaltningsövergripande vattennätverk för tjänstepersoner samt ett vattenutskott för chefer där även VA-huvudman ingår och planeringsfrågor diskuteras. 
Kommunen är medlem i och delfinansierar tre vattenråd där samverkan sker med ett avrinningsområdesperspektiv och vattenvårdsåtgärder genomförs av vattenråden med målet att uppnå god status. Vattenatlas (vattenatlas.se) har tagits fram av vattenråden och är ett planeringsunderlag för samverkan över kommungränser. 
Lunds kommun har en anställd vattensamordnare som arbetar förvaltningsövergripande med samtliga vattenfrågor och samverkar med VA-huvudmannen. Tjänsten har varit vakant under delar av 2023.</t>
  </si>
  <si>
    <t>Vid anmälan om avhjälpande och sanering beaktas MKN och det är en viktigt förutsättning att föroreningar inte ska belasta recipienten och/eller grundvatten. På grund av den höga tillväxten/byggtakten i Lunds kommun har egeninitierad tillsyn tidigare varit nedprioriterad, men fr.o.m. 2024 finns en plan för även denna tillsyn.</t>
  </si>
  <si>
    <t>Beaktande av MKN ingår som en viktig bedömningsgrund i den uppsökande tillsynen på lantbruk.</t>
  </si>
  <si>
    <t>Vattentäkten kommer att avvecklas och samhället kopplas på försörjningen från Vombverket, enligt framtagen plan.</t>
  </si>
  <si>
    <t>I samband med framtagande av en ny översiktsplan, som är på samråd, har det varit ett stort fokus på vattenrelaterade frågor. Bland annat har kommunen tillsammans med VA-huvudman beräknat behov av dagvattenlösningar för staden för att säkerställa att det reningsbehov som finns till följd av utbyggnaden kan lösas. I det förslag på reningsanläggningar som togs fram och som presenteras i ÖP klaras också det beting från bebyggd miljö som finns. Motsvarande arbete har tidigare gjorts i en av de större tätorterna i en fördjupning av översiktsplanen, där de lösningar som ger mest rening till lägst kostnad finns med i planen. I syfte att skydda de grundvattenresurser som finns i kommunen har en utredning med fokus på detta tagits fram, och i översiktsplanen finns riktlinjer baserade på grundvattenförekomstens lämplighet som framtida dricksvattenresurs. För grundvattenresurserna gäller dock att det i dagsläget finns för lite kunskap för att säkerställa dess kvalitet och att ingen negativ påverkan uppstår. I övrigt lyfts ett flertal vattenrelaterade frågor i översiktsplanen, såväl behov av rening av jordbruksvatten som behov av fördröjning och ekologiska aspekter. Arbetet har bland annat skett i samverkan med vattenråden. I detaljplaneringen hanteras rening av dagvatten löpande.</t>
  </si>
  <si>
    <t>Planen gäller endast kommunal VA-försörjning enligt lagen om allmänna vattentjänster (2006:412).  
Dagvattenplanen ligger till grund för kommunens prioriteringar kring nya dagvattenlösningar. I
samband med större detaljplaner och omvandlingsområden genomförs dagvattenutredningar för att bedöma lämpliga lösningar.</t>
  </si>
  <si>
    <t>I Lunds kommun finns inte så mycket vedeldning och bra utbyggd fjärrvärme. Miljöförvaltningen måste prioritera resurser där de gör mest nytta.</t>
  </si>
  <si>
    <t>kansliet@svenljunga.se</t>
  </si>
  <si>
    <t>Svenljunga</t>
  </si>
  <si>
    <t xml:space="preserve">Tillsynsmyndigheten arbetar med frågan i sin tillsyn. Vår kommun har inga akuta åtgärder att vidta och därför är inget området direkt utpekat i Behovsutredning eller tillsynsplan. Vi vet att det oftast är vandringshinder som är problemet i våra vattenförekomster. Fokus vattenskyddsområden ligger i tillsynsplanen där  man varje år utser ett VSO att göra fördjupad tillsyn inom. 
ÖP innehåller ett avsnitt om MKN. 
Kommunen har påbörjat ett arbete med dagvatten med fokus på hur kommunen i stort ska arbeta med frågan. Kommunen har i övrigt en VA-plan och vattentjänstplan (på väg att bli antagen). 
Vattenrådet har startat upp ett samarbete mellan kommuner och länsstyrelser kopplade till avrinningsområdet där vår kommun ingår. 
</t>
  </si>
  <si>
    <t>Har behövt prioritera bort områden pga minskade resurser. Men områden som har störst påverkan på yt- och grundvatten prioriteras.</t>
  </si>
  <si>
    <t>Fokus har legat på att utföra tillsyn på verksamheter som aldrig tidigare haft besök (dessa har framkommit vid inventeringar av jordbruksverksamheter).</t>
  </si>
  <si>
    <t xml:space="preserve">Samtliga dricksvattentäkter har vattenskyddsområden inkl skyddsföreskrifter. 
</t>
  </si>
  <si>
    <t>Det pågår ett arbete med att se över alla föreskrifter och förnya dessa under 2024. 
Miljötillsyn kommer därefter ut och ska göra tillsyn.</t>
  </si>
  <si>
    <t>Behov av tillsyn är utrett i behovsutredningen och tillsynsplanen säger att: Tillsyn planeras 2024/2025</t>
  </si>
  <si>
    <t>samma svar som tidigare: Behov av tillsyn är utrett i behovsutredningen och tillsynsplanen säger att: Tillsyn planeras 2024/2025
Livsmedelsinspektören gör en översyn av provtagning och egenkontroller på varje vattentäkt i samverkan med VA-enheten.</t>
  </si>
  <si>
    <t>ÖP och DP tar upp frågan men det krävs mer kunskap hos handläggare och förbättrade processer och rutiner.</t>
  </si>
  <si>
    <t>Kontrollprogram plus drift- och skötselinstruktioner för dagvattendammar har tagits fram samt att en damm har uttökats för att klara mängden vatten.</t>
  </si>
  <si>
    <t>Information om eldning finns på hemsida, infoblad - som bl.a ges ut i samband med anmälan om eldstad.
Infoblad om eldningshögar ges i samband med platsbesök och när man ser misstänksamma högar ute på våra bilturer.</t>
  </si>
  <si>
    <t>skara.kommun@skara.se</t>
  </si>
  <si>
    <t>Skara</t>
  </si>
  <si>
    <t xml:space="preserve">Skara kommun bedriver förvaltningsövergripande planering för samtliga vattenmiljöer  som finns inom kommunen för att miljökvalitetsnormerna för vatten ska kunna följas. Det inbegriper all fysisk planeringen, tillsyn och VA. 
Skara kommun har ingen kommunal vattenförsörjningsplan eller tematiskt tillägg i ÖP utan har arbetat in detta i översiktsplanen, Vattentjänstplan, VA plan och behovsutredning. Skara kommun ska under året påbörja arbetet att ta fram en Grönplan där förvaltningsövergripande planering av bland annat EST, MKN vatten och blåa samband kommer utredas och förstärkas. 
Kommunen deltar aktivt i Vattenrådet - Vänerns sydöstra tillflöden och det mellankommunala samarbeten med avrinningsområden som berör flera kommuner.
</t>
  </si>
  <si>
    <t>Kommunen har endast arbetat med händelsestyrda anmälningar kopplade till förorenade områden. Dessa ärenden har specifikt hanterat risker med läckage till yt- och grundvatten.</t>
  </si>
  <si>
    <t>Fokus på jordbrukstillsyn är bland annat hantering av gödselmedel och växtnäringsbalanser.</t>
  </si>
  <si>
    <t>Skara kommun har enbart tillsyn av en reservvattentäkt.</t>
  </si>
  <si>
    <t xml:space="preserve">Hanteringen av MKN för vatten sker mestadels isolerad 
i samband med detaljplanläggning av specifika områden inom i huvudsak planområdesgränserna för detaljplan. Större tag vore lämpliga. I samband med det enskilda detaljplanerna nås dock måluppfyllelsen inom ramarna för aktuellt projekt
</t>
  </si>
  <si>
    <t>VA-planen och dagvattenpolicy finns och följs, men det finns få direkta åtgärder som kopplar till miljökvalitetsnormer. Hela syftet med VA-planen är dock att arbeta mot att uppfylla miljökvalitetsnormer och möjliggöra en hållbar hantering av avlopp och dagvatten i kommunen.</t>
  </si>
  <si>
    <t>Kommunen har satsat på att informera invånarna om hur de ska elda genom direktutskick och på hemsidan. Energirådgivarna har informerat om miljö- och klimateffektiva alternativ som kan ersätta småskalig förbränning.</t>
  </si>
  <si>
    <t>kommun@jokkmokk.se</t>
  </si>
  <si>
    <t>Jokkmokk</t>
  </si>
  <si>
    <t>Delvis jobbar vi med detta genom VA-plan, vattentjäntplan, behovsutredning/tillsynsplan miljöfarliga verksamheter, Detaljplanering samt pågående översiktsplanering. Vi har dock ingen sammanhållande förvaltningsövergripande planering.</t>
  </si>
  <si>
    <t>Ärenden med förorenade områden drivs löpande.</t>
  </si>
  <si>
    <t>Ett jordbruk finns, planerad tillsyn 2024.</t>
  </si>
  <si>
    <t>Allt görs.</t>
  </si>
  <si>
    <t>Görs.</t>
  </si>
  <si>
    <t>Görs</t>
  </si>
  <si>
    <t>Detaljplanering genomförs detta fullt ut. Pågående arbete med översiktsplanering. Prövning enligt PBL genomförs fullt ut.</t>
  </si>
  <si>
    <t>Det finns ingen långsiktig plan för dagvattenhantering.</t>
  </si>
  <si>
    <t>Inget prioriterat område.</t>
  </si>
  <si>
    <t>info@torsas.se</t>
  </si>
  <si>
    <t>Torsås</t>
  </si>
  <si>
    <t>Vi har sedan början av februari 2023 träffat och bildat en vattengrupp, vi kallar arbetet VIP (Vatten i planering). I gruppen representeras samtliga förvaltningar inom kommunen och kommunbolagen. Vi arbetar efter metoden kvalitetshjulet, ständiga förbättringar där vi just nu är i faserna Motivera, organisera, vi har börjat titta på  kartläggning.</t>
  </si>
  <si>
    <t>Kommunen arbetar med en handlingsplan för förorenade områden för att strukturera arbetet med och prioritera rätt områden. Vi arbetar även parallellt med fördjupade undersökningar och sanering av kända, sedan tidigare prioriterade områden.</t>
  </si>
  <si>
    <t>Arbetar aktivt med tillsyn på lantbruksverksamheter och egenkontroll. Arbetar också aktivt för att få till frivilliga åtgärder, ex strukturkalkning.</t>
  </si>
  <si>
    <t>Pågående arbetet.</t>
  </si>
  <si>
    <t>Uppdatering pågår. Inväntar skriftlig återkoppling från Länsstyrelsen.</t>
  </si>
  <si>
    <t>Tillsyn från miljö har inte genomförts.</t>
  </si>
  <si>
    <t>Livsmedelstillsyn  genomförs regelbundet.</t>
  </si>
  <si>
    <t>Nu pågår arbetet med Ny ÖP. Arbetet är slutskede.</t>
  </si>
  <si>
    <t>Va utbyggnaden har mer eller mindre slutförts, nu är det när nya planer blir antag.  dagvatten, Blå-grön plan är framtagen i denna finns det strategi/förhållningssätt samt utpekade områden. Nu ska fler åtgärderna genomföras.</t>
  </si>
  <si>
    <t>Information ut till kommunens fastighetsägare via sociala medier och utskick - elda rätt.</t>
  </si>
  <si>
    <t>kommun@hagfors.se</t>
  </si>
  <si>
    <t>Hagfors</t>
  </si>
  <si>
    <t>Vi arbetar med åtgärden genom bland annat naturvårdsplan och vattenråd men behöver utveckla det förvaltningsövergripande arbetet ytterligare.</t>
  </si>
  <si>
    <t>Förorenade områden har prioriterats under året. Bland annat har en tjänst på miljö- och byggkontoret tilldelats att särskilt utöva tillsyn och följa upp förorenade områden i kommunen.</t>
  </si>
  <si>
    <t>Har kommit igång med miljöskyddstillsyn av jordbruk i år efter att ha varit ett område som inte prioriterats tidigare. Har i år även tillsyn och vägledning genom projekt från Jordbruksverket.</t>
  </si>
  <si>
    <t>Samtliga kommunala vattentäkter är vattenskyddsområden och revidering av föreskrifterna har skett.</t>
  </si>
  <si>
    <t>Tillsyn bedrivs regelbundet och systematiskt.</t>
  </si>
  <si>
    <t xml:space="preserve">ÖVERSIKTSPLAN (INKLUSIVE TEMATISKA TILLÄGG OCH FÖRDJUPNINGAR)
En ny översiktsplan är under framtagande för Hagfors kommun. Kommunen har nyligen beslutat att anta det kommunstrategiska dokumentet Hagfors kommuns Naturvårds- och friluftsplan 2023 som ersätter tidigare tematiska tillägg till översiktsplanen Naturvårdsplan. Relevanta delar i Naturvårds- och friluftsplanen kommer att inarbetas i översiktsplanen och hänvisningar kommer ske till aktuella delar i dokumentet som avses uppdateras kontinuerligt över tid med jämna intervall.  
I enlighet med Boverkets förslag till föreskrifter för digitala översiktsplaner (tabell 4 med kolumner för identifikation och beskrivning) avser vi att i översiktsplanen författa texter om hur kommunen anser att gällande MKN enligt miljöbalkens kapitel 5 ska följas avseende vattens status i sjöar, vattendrag och grundvatten. Det gäller dels hur MKN enligt vattenförvaltnings- förordning (2004:660) ska följas och dels hur MKN enligt förordning (2001:554) om miljökvalitetsnormer för fisk- och musselvatten ska följas.
I den nya digitala översiktsplanen kommer vi förmodligen att ta fram en separat ÖP Del 4 (benämnd Mål, ställningstaganden och konsekvenser) där vi samlar mer omfattande text- beskrivningar, förklaringar, upplysningar, avvägningar, analyser och ställningstaganden m.m. ÖP kommer också kunna hänvisa till aktuella styrdokument, bl a Hagfors kommuns Natur- och friluftsplan 2023, VISS vatten och en ny VA-plan som är under framtagande. Där beskriver och förklarar vi mer utförligt om vad dagvatten är och utsätts för olika typer av påverkan och vad man kan göra för att förbättra kvaliteter på dagvatten, grundvatten och recipienter i vattendrag och sjöar. Där beskrivs fakta tydligt samt även rekommendationer om vad en kommun kan göra, vad företag kan göra och vad hushåll kan göra för att bidra till att uppfylla miljökvalitetsmålen. 
DETALJPLANER
För alla nya detaljplaner som tas fram görs alltid en undersökning om betydande miljöpåverkan/strategisk miljöbedömning i tidigt skede som ska antas och utgör ett dokument som skall läsas tillsammans med detaljplanen. Under framtagandet av detaljplanen ska man i planbeskrivningen ange dels vilka vattenområden som berörs av den specifika planen och dels vilka gällande miljökvalitetsnormer som ska följas i samband med att planen genomförs. Alla nya detaljplaner ska utformas med hänsyn till detta och samtidigt säkerställa att det finns möjligheter att omhänderta dagvatten på ett betryggande sätt utan att negativ miljöpåverkan sker på omgivningen. Det krävs även att erforderliga tekniska lösningar kan anordnas för att omhänderta och rena spillvatten och förorenat dagvatten innan det släpps vidare ut i recipient.
</t>
  </si>
  <si>
    <t>Vi arbetar med att ta fram VA-plan.</t>
  </si>
  <si>
    <t>Information i samband med startbesked för installation av eldstad.</t>
  </si>
  <si>
    <t>kommunen@gislaved.se</t>
  </si>
  <si>
    <t>Gislaved</t>
  </si>
  <si>
    <t>Arbete har påbörjats för att samordna vattenplaneringen och ge en inledande prioriteringsordning för framtagande av flera olika av olika planeringsunderlag. Huvudfokus under 2023 har varit att försöka tillgodose kravet på vattentjänstplan som kombineray med revidering av VA-plan.</t>
  </si>
  <si>
    <t>Att uppdatera vattenskyddsområden samt skapa nya vattenskyddsområden är ett pågående arbete. VA-huvudmannen har dock inte kunskap om eventuella privata vattentäkter som behöver skydd.</t>
  </si>
  <si>
    <t>Alla vattenskyddsområden som tillhör vattentäkter som VA-huvudmannen har ansvar för har gåtts igenom och en uppdatering pågår</t>
  </si>
  <si>
    <t>Vi har inte tillsyn över vattenskyddsområdena i Gislaved</t>
  </si>
  <si>
    <t>Se svar 3.4.1</t>
  </si>
  <si>
    <t>MKN inarbetas i både översiktsplaner och detaljplaner. Däremot är inte den senaste regionala vattenförsörjningsplanen inarbetad  i översiktsplanen då revidering av ÖP kommer påbörjas under 2024. Äldre detaljplaner har inte uppdaterats utifrån ett MKN-perspektiv, om vilket ställer mkt stora krav på resurser.</t>
  </si>
  <si>
    <t>x, x, x</t>
  </si>
  <si>
    <t>En reviderad VA-plan är på gång. Dock så har inte åtgärder som specifikt syftar till att MKN ska kunna följas påbörjats</t>
  </si>
  <si>
    <t>Ingen förebyggande tillsyn bedrivs</t>
  </si>
  <si>
    <t>info@svalov.se</t>
  </si>
  <si>
    <t>Svalöv</t>
  </si>
  <si>
    <t>Arbetet har påbörjats. 
Kommunen har identifierat de vattenförekomster som riskerar att inte uppnå miljökvalitetsnormerna för vatten.
En samverkansgrupp med representanter från olika verksamhetsområden; samhällsbyggnad, VA och tillsyn har startats upp. 
Samverkan med andra kommuner inom avrinningsområden görs genom att kommunen är en aktiv medlem i vattenråden.</t>
  </si>
  <si>
    <t>Vid initiering av inventering enligt MIFO tas hänsyn till vilka potentiellt förorenade områden som särskilt behöver tillsyn utifrån miljökvalitetsnormerna i vatten. Bland annat har krav på MIFO fas 2 ställts på samtliga kommunala deponier i riskklass 1 och 2 i våra kommuner. Vi har även utfört en inventering av före detta brandövningsplatser. På grund av resursbrist har vi inte kunnat initiera undersökningar i den utsträckning som behövs utifrån behovsutredningen. Tillgängliga resurser läggs huvudsakligen på den händelsestyrda tillsynen. När föroreningar påträffas bedöms riskerna för samtliga skyddsobjekt och då även recipienten</t>
  </si>
  <si>
    <t>Vid växtnäringstillsyn på hästgårdar har objekt valts ut utifrån VISS kartan. Det behövs tydligare prioritering från ledningen kopplat till arbetet. På grund av personalomsättning har förbundet har haft två nya inspektörer på lantbruk under 2023 vilket gjort att man tappat mycket insyn över hur arbetet tidigare lagts upp. En av dessa inspektörer har varit helt utan erfarenhet inom området, och sen var det bara en inspektör med väldigt lite erfarenhet kvar juli-december 2023 vilket kraftigt begränsat möjligheten att efterleva målen.</t>
  </si>
  <si>
    <t>Arbetet med att skapa/revidera skyddsområde för både Röstånga och Stenestad är till stor del klart.</t>
  </si>
  <si>
    <t>Tillsyn har gjort utifrån både livsmedelslagen och miljöbalken. Tillsyn enligt miljöbalken har dock ibland fått prioriterats bort på grund av resursbrist och har därför inte kunnat genomföras i den omfattning som behovsutredningen anger.</t>
  </si>
  <si>
    <t>Översikts- och detaljplanering genomförs på ett sådant sätt att det bidrar till att MKN för vatten ska kunna följas.
I översiktsplanen görs ställningstagande om hur miljökvalitetsnormerna för vatten ska uppnås exempelvis genom att anlägga multifunktionella våtmarker, ta bort vandringshinder i vattendrag, utreda VA-kapacitet, delta i vattenråd mm. 
Kommunen använder de digitala kartunderlagen och/eller informationen i VISS som underlag i den fysiska planeringen.
Kommunen tar hänsyn till och samordnar översiktsplanen med andra aktuella planeringsunderlag (till exempel styrdokument för VA-frågor, dagvatten, blåplaner eller andra styrdokument) på ett sådant sätt att miljökvalitetsnormerna för vatten ska kunna följas.</t>
  </si>
  <si>
    <t xml:space="preserve">Arbete med att revidera VA-plan i avseende på MKN är i uppstartsfasen och genomförande kommer inledningsvis att ske områdesvis.
</t>
  </si>
  <si>
    <t>Information om eldning finns på miljöförbundets hemsida och viss rådgivning sker inom ramen för energi- och klimatrådgivningen</t>
  </si>
  <si>
    <t>kommun@dalsed.se</t>
  </si>
  <si>
    <t>Dals-Ed</t>
  </si>
  <si>
    <t>Visst samarbete finns mellan förvaltningar i frågor som berör vattenförvaltning, så som framtagande av Vattentjänstplan, remisser i plan- och byggärenden mm, men inget strukturerat arbete där dokument för förvaltningsövergripande planering tagits fram. Kommunen avser att tillsammans med Dalslands miljö- och energiförbund ta fram en förvaltningsövergripande planering under året.</t>
  </si>
  <si>
    <t xml:space="preserve">Tillsyn inom miljöbalkens områden sker enligt en miljömålsprioritering, vilket bl a innebär att förvaltningen gör geografiska prioriteringar för att få största möjliga effekt av tillsynen på så många miljömål som möjligt. T ex prioriteras tillsyn av miljötillsyn på lantbruk inom delavrinningsområden där vattenförekomstens ekologiska status inte uppnår god och där övergödande ämnen bedöms utgöra en betydande påverkansfaktor.
</t>
  </si>
  <si>
    <t>En majoritet av de kommunala vattentäkterna har skyddsföreskrifter undantaget en vattentäkt och en reservvattentäkt. För den förstnämnda pågår ett arbete med att ta fram och fastställa ett skyddsområde</t>
  </si>
  <si>
    <t>De vattenskyddsområden som inrättats före införandet av miljöbalken är kända. I några av fall pågår ett arbete med att uppdatera skyddsområdet och tillhörande föreskrifter.</t>
  </si>
  <si>
    <t>uppdatering av detaljplaner för att nå MKN görs inte, men är något som kommunen kan arbeta vidare med.</t>
  </si>
  <si>
    <t>Kommunen har tagit fram en vattentjänstplan óch VA-plan finns sedan tidigare.</t>
  </si>
  <si>
    <t>Lokala föreskrifter som innebär förbud av eldning av trädgårdsavfall under delar av året samt eldning i pannor som inte är miljögodkända. Viss information om att elda rätt har gått ut via den gemensamma miljöförvaltningens hemsida.</t>
  </si>
  <si>
    <t>kommun@bengtsfors.se</t>
  </si>
  <si>
    <t>Bengtsfors</t>
  </si>
  <si>
    <t>Kommunen beaktar MKN i planarbetet, men har t ex inte gått igenom gamla DP för att aktualisera dessa.</t>
  </si>
  <si>
    <t>Har tagit fram VA-plan och håller på med Vattentjänstplan, samt kommer att börja arbeta med dagvattenstrategi under året.</t>
  </si>
  <si>
    <t>Bedriver information mot allmänheten, har bytt ut äldre värmesystem. Kan komma att se över befintliga lokala föreskrifter för att skärpa dessa i fråga om eldning av trädgårdsavfall.</t>
  </si>
  <si>
    <t>kommun@ljusdal.se</t>
  </si>
  <si>
    <t>Ljusdal</t>
  </si>
  <si>
    <t>Kommunen har ingen förvaltningsövergripande planering för åtgärdsprogrammets genomförande</t>
  </si>
  <si>
    <t>Åtgärden genomförs fullt ut</t>
  </si>
  <si>
    <t>Åtgärden har utförts till stor del</t>
  </si>
  <si>
    <t>Åtgärden genomförs till stor del</t>
  </si>
  <si>
    <t>Det föreslås att man gör en översyn över befintliga planer för att säkerställa att dessa inte leder till att status för aktuell vattenförekomst försämras eller att planerna kan leda till att miljökvalitetsnormen inte kan uppnås. Detsamma vad gäller den kumulativa effekten från flera planer. Vi har inte gjort en sådan scanning och det finns inte som ett föreslaget arbete framöver heller. Det står även att det är viktigt att kontinuerligt följa upp översiktsplaneringen och detaljplanerna för att åtgärder genomförs på ett sådant sätt att miljökvalitetsnormerna för vatten fortsätter att följas. Vi kan villkora startbesked eller bygglov med att t.ex. en avloppsanläggning skall ha kommit till stånd vilket innebär att åtgärden till en början inte påverkar miljökvalitetsnormer. Den tillsyn som kommunens miljöenheten bedriver kan säkerställa en viss efterlevnad av planförslagen. Men då vår kommun inte ”aktivt” bedriver tillsyn inom Plan- och bygglovområdet har vi liten möjlighet att följa upp att åtgärder genomförs på ett sådant sätt att miljökvalitetsnormer för vatten fortsätter att följas.</t>
  </si>
  <si>
    <t>Kommunen har en framtagen VA-plan</t>
  </si>
  <si>
    <t>Inget kommunen aktivt jobbar med</t>
  </si>
  <si>
    <t>varmdo.kommun@varmdo.se</t>
  </si>
  <si>
    <t>Värmdö</t>
  </si>
  <si>
    <t>Kommunen har en planering för genomförandet av Vattenmyndighetens åtgärdsprogram.
Kommunen har ett förvaltningsövergripande arbetssätt för vattenförvaltningsfrågor.
Kommunen har identifierat de vattenförekomster som riskerar att inte uppnå miljökvalitetsnormerna för vatten.
Kommunen har identifierat det åtgärdsbehov som behövs för att följa miljökvalitetsnormerna inom de verksamheter kommunen ansvarar för.
Informationen som finns i vatteninformationssystem Sverige (VISS) och/eller vattenmyndigheten digitala åtgärdsunderlag används som prioriteringsunderlag för kommunens planering.
Kommunen samverkar med andra berörda aktörer som delar samma avrinningsområden.
Kommunen har en funktion som har ansvar för att samordna det förvaltningsövergripande arbetet.
Kommunen har en plan för vattenanvändning i ett förändrat klimat.</t>
  </si>
  <si>
    <t>Här önskas bättre vägledning för vad som ska efterfrågas och hur de kan kontrolleras för att säkerställa MKN. Det krävs också en riktad miljöprovtagning för att fastställa eventuell spridning av föroreningar till recipient. Kommunens egna miljöprovtagning för ytvatten (grundvatten saknas) ska nu övergå till att kunna användas  för att få till åtgärder/förelägganden. Den nationella och regionala miljöövervakningen är inte heltäckande och kan inte på ett effektivt sätt nyttjas för att ställa krav på verksamheter.</t>
  </si>
  <si>
    <t>Kommunala VSO har setts över avseende områdesskydd och skyddsföreskrifter. Alla kommunala VSO har skyddsföreskrifter som upprättats efter införandet av vattendirektivet i MB(eller håller på att uppdateras). Frågan bevakas av VA-huvudmannen där vi har rådighet, kring t ex vägsalt på Trafikverkets vägar.</t>
  </si>
  <si>
    <t>Tydliggörande av ansvar. Vem ansvarar för de olika delarna i åtgärden, är det verkligen kommunens ansvar? Flera av de enskilda vattentäkterna är införda före vattendirektivets införlivande i MB och har ett behov av att uppdateras. Vad är kommunens ansvar här? Flera av de enskilda vattentäkterna saknar VSO. Är det kommunen som ska anordna VSO? Vem ställer krav på vem? Länsstyrelsen tillsynar VSO, vilket ansvar har då kommunen att tillsyna/göra översyn över VSO? Det står iofs att åtgärden ska genomföras i samarbete med Länsstyrelserna</t>
  </si>
  <si>
    <t>Kommunen tillsynar all verksamhet, bygglov och planering inom VSO. Tydliggörande av ansvar skulle behövas. En vägledning för hur åtgärden ska genomföras, Vem ansvarar för de olika delarna i åtgärden, är det verkligen kommunens ansvar? Flera av de enskilda vattentäkterna är införda före vattendirektivets införlivande i MB och har ett behov av att uppdateras. Vad är kommunens ansvar här? Flera av de enskilda vattentäkterna saknar VSO. Är det kommunen som ska anordna VSO? Vem ställer krav på vem? Länsstyrelsen tillsynar VSO, vilket ansvar har då kommunen att tillsyna/göra översyn över VSO? Det står iofs att åtgärden ska genomföras i samarbete med Länsstyrelserna</t>
  </si>
  <si>
    <t>Tydliggörande av ansvar. Vem ansvarar för de olika delarna i åtgärden, är det verkligen kommunens ansvar? Flera av de enskilda vattentäkterna är införda före  MB inrättande och har ett behov av att uppdateras. Vad är kommunens ansvar här? Flera av de enskilda vattentäkterna saknar VSO. Är det kommunen som ska anordna VSO? Vem ställer krav på vem? Länsstyrelsen tillsynar VSO, vilket ansvar har då kommunen att tillsyna/göra översyn över VSO? Det står iofs att åtgärden ska genomföras i samarbete med Länsstyrelserna</t>
  </si>
  <si>
    <t>MKN hanteras i varje detljplan, plan, program och ÖP. Digitala kartunderlag från bl a VISS finns i kommunens vattenplan (digital plan/Storymap) som är under framtagande och ska också finnas tillgänglig i kommunens egna planeringskartor (GIS) på bland annat planavdelningen. Kommunen har ett par större kustvattenförekomster gemensamma med andra kommuner och en samverkan finns kring åtgärder inom avrinningsområdena för dessa. Kumulativa effekter beaktas vid framtagandet av nya detaljplaner och gamla detaljplaner eller områden som saknar dp detaljplaneras i samband med kommunal VA-utbyggnad.</t>
  </si>
  <si>
    <t>Kommunen håller på att ta fram (samrådsförslag) nya planer för vatten i form av en Vattenplan med åtgärder för god status, en Havs- och kustplan (PBL plan tematiskt tillägg till ÖP för skärgårdsområdet) och en VA-plan med Vattentjänstplan, vilket gör att vi skapar en sammanhållen vattenförvaltning där planerna tar stöd av varandra och täcker in kommunens rådighet i frågan men också beskriver andra aktörers och invånares ansvar och vikten av samverkan för genomförandet av vattendirektivet.</t>
  </si>
  <si>
    <t xml:space="preserve">Information finns bland annat på kommunens hemsida.
Eldning - Värmdö kommun (varmdo.se)
Eldning av trädgårdsavfall - Värmdö kommun (varmdo.se)
Eldning i och installation av villapanna - Värmdö kommun (varmdo.se)
Eldning inomhus - Värmdö kommun (varmdo.se)
</t>
  </si>
  <si>
    <t>kommun@tyreso.se</t>
  </si>
  <si>
    <t>Tyresö</t>
  </si>
  <si>
    <t>Tyresö kommun arbetar med vattenförekomster inom Tyresåns avrinningsområde genom samverkan i Tyresåns vattenvårdsförbund. Genom förbundet görs miljöövervakning och åtgärdsplanering i ett avrinningsområdesperspektiv. För vattenförekomsten Drevviken där mellankommunal samverkan är viktig finns ett lokalt åtgärdsprogram framtaget. Tyresö kommun arbetar även för en minskad föroreningsbelastning bl.a.  med hjälp av en dagvattenhanteringsplan och VA-plan. Södertörns Miljö - och hälsoskyddsförbund har utfört åtgärden a) tillsynsplan och behovsutredning för miljöfarlig verksamhet fullt ut.</t>
  </si>
  <si>
    <t>Vi har inte gjort någon utsökning/analys av vilka förorenade områden som särskilt behöver tillsyn utifrån miljökvalitetsnormerna för vatten. I vårt styrkort som är det övergripande dokument som beskriver delar av förbundets arbete under en fyraårsperiod, den nuvarande gällande är mellan 2020- 2024, står det att vi årligen ska påbörja tillsyn på fyra objekt med MIFO-riskklass 1 och 2 och fyra objekt med branschklass 1 och 2. Styrtalet är formulerat på ett sådant sätt att vi inte har kunnat välja förorenade områden som särskilt behöver tillsyn utifrån miljökvalitetsnormerna för vatten. Vi har inte planerat tillsyn för förorenade områden enligt kap 10 MB som särskilt behöver tillsyn utifrån miljökvalitetsnormerna
 för vatten.</t>
  </si>
  <si>
    <t>Inom jordbruk har vi återkommande tillsyn på alla större jordbruksverksamheter och mindre verksamheter i kommunen, såsom hästnäring.</t>
  </si>
  <si>
    <t>Eftersom Tyresö kommun inte har någon egen dricksvattenproduktion eller renar vårt egna avloppsvatten har vi inga vattentäkter eller vattenskyddsområden. Detta arbete ingår i den tjänst vi köper in av SVOA där ansvarar för dricksvattenskyddet med tillhörande vattenskyddsområden som krävs för deras produktion.</t>
  </si>
  <si>
    <t xml:space="preserve">Bedömning utifrån ÖP-perspektiv: 4
Bedömning utifrån DP-perspektiv: 5
Inom detaljplanering beaktas MKN med hjälp av VISS, att följa MKN är ett lagkrav.
Det framgår hur kommunen anser att MKN ska följas i ÖP.
2021 inkom Länsstyrelsen med synpunkt om att kommunens blåplan inte var politiskt beslutad och därför var svårare att genomföra. Det har dessutom tillkommit nya förutsättningar gällande MKN för vatten sedan översiktsplanen antogs.  
</t>
  </si>
  <si>
    <t xml:space="preserve">Utbyggnad av kommunalt VA på östra Tyresö skapar förutsättningar för att koppla bort enskilda spillvattenanläggningar vilket kommer att minska den totala belastningen av näringsämnen till recipienter. Utbyggnadsplanen av östra Tyresö sker enligt ÖP 2035 och Strategi för östra Tyresö. 
Utöver det så har kommunen en handlingsplan för att skyfallssäkra VA-anläggningar för att minska risken för bräddningar. Arbete med tillskottsvatten och felkopplingar sker löpande. 
Dagvattenstrategi är under framtagande. Kompletterande handlingsplaner planeras tas fram. Dagvattenhanteringsplan med prioritering av reningsåtgärder finns framtagen (2011). Arbete sker utifrån denna och ambitionen är att uppdatera dagvattenhanteringsplanen. 
</t>
  </si>
  <si>
    <t>- Tyresö kommun har informerat om eldning på hemsida och i brevutskick. 
- Kommunen har infört begränsningar för eldning av trädgårdsavfall. 
- Kommunen har infört begränsningar i eldning inom detaljplanelagt/tätbebyggt område. 
-  Kommunens fastigheter får energi från fjärrvärme från stora anläggningar (ej kommunalägda), el, värmepumpar och i enstaka fall olja för uppvärmning.
Oljan till oljepannor är bytt till miljövänligare variant.
2023 stod oljeanvändning för 1,5 % av den totala energianvändningen för kommunens egna fastigheter. Tyresö kommuns prognos är att 2024 vara helt fossilfria i uppvärmning av egna fastigheter vilket minskar dioxinutsläpp. 
- Tyresö kommun har en energi- och klimatrådgivning som medborgarna och företag kan vända sig till. Energi- och klimatrådgivningen har marknadsförts på Tyresös näringslivsdag, frukostmöten, erbjudit besök hos företag för direktrådgivning, nyhetsbrev och sociala medier.  
- Kommunen samverkar med Vattenfall för att fler fastigheter ska kunna ansluta sig till fjärrvärmenätet</t>
  </si>
  <si>
    <t>kommun@tibro.se</t>
  </si>
  <si>
    <t>Tibro</t>
  </si>
  <si>
    <t>Fråga/Åtgärd 1: MÖS hanterar A) Tillsynsplan och behovsutredning för miljöfarlig verksamhet för bla små avlopp, vattenskyddsområden, förorenade områden, jordbruk. MÖS har tydliga planer och hanterar små avlopp, förorenade områden och jordbruk regelbundet. Vattenskyddsområden jobbar de inte lika intensivt med utan det blir mer projektliknande insatser eller när det kommer in ärenden som rör dem. 
Motivering 1.2.1: MÖS (Miljösamverkan Östra Skaraborg) har en planering för sin tillsyn som utgår från Vattenmyndighetens åtgärdsprogram. MÖS har identifierat de vattenförekomster som riskerar att inte uppnå MKN för vatten (eftersom det är dem hela planeringen byggs på). I de fall MÖS behöver ställa åtgärdskrav på de kommunala verksamheterna utgår det från bland annat miljökvalitetsnormerna. Informationen som finns i VISS och/eller vattenmyndighetens digitala åtgärdsunderlag används som prioriteringsunderlag  för vår planering. 
MÖS ingår inte i ett förvaltningsövergripande arbetssätt, utom möjligen när det gäller vattentjänstplanerna men är inte drivande där. När det gäller samverkan med andra aktörer inom samma delavrinningsområde är MÖS med i vattenråd, annars är det ingen särskild samordning, utom tillfälligt och regelbundet kunskapsutbyte mellan inspektörer i grannkommunerna. MÖS deltar inte i någon funktion som har ansvar för att samordna det förvaltningsövergripande arbetet. MÖS vet ej om kommunen som helhet har en plan för vattenanvändning i ett förändrat klimat.</t>
  </si>
  <si>
    <t>Kommunen har planerat tillsyn för förorenade områden enligt kap 10 MB som särskilt behöver tillsyn utifrån miljökvalitetsnormerna för vatten. Kommunen har ännu inte genomfört tillsyn för alla förorenade områden enligt kap 10 MB som bidrar till risk för att inte nå god status enligt riskbedömningen i VISS. Kommunen har påbörjat att driva krav på inventeringar, undersökningar och åtgärder mot ansvarig, hantering av material och massor vid exploatering och utredning av tillsynsansvar men inte med grund i MKN.</t>
  </si>
  <si>
    <t>MÖS har en tillsynsplan som de följer för alla de kända jordbruksverksamheter som har mer än 10 djurenheter och de driver olika projekt för att fånga upp djurfria gårdar, hästgårdar osv. Kommunen har ställt krav på åtgärd där det är motiverat utifrån miljökvalitetsnormerna för vatten. Kommunen har inte initierat omprövning för verksamheter där efterlevnad av befintligt tillstånd (för B-verksamheter som kommunen har tillsyn över) inte är tillräckligt för uppfyllande av miljökvalitetsnormerna för vatten. Däremot arbetar MÖS med Naturvårdsverkets fokusområden om att bedöma om villkor för miljöfarliga verksamheter är tillräckliga.</t>
  </si>
  <si>
    <t>Tillsyn och behov kravställande bedrivs systematiskt och regelbundet för samtliga vattentäkter.</t>
  </si>
  <si>
    <t>MÖS: Det går att göra mer inom det här området (kommunen ansvarar för själva utförandet). Arbetet har påbörjats genom en del kontakter med andra delar i kommunen, då MÖS påpekat att det kan vara dags att kolla över så att allt är uppdaterat.</t>
  </si>
  <si>
    <t>MÖS hanterar mest ärenden som kommer in. MÖS har tidigare varit ute på plats (2017, 2020) och kontrollerat att det finns skyltar, om det finns verksamheter som inte borde vara där, dagvattenanläggningar osv, men har inte gjort mycket annat.</t>
  </si>
  <si>
    <t>MÖS utför regelbunden tillsyn och ställer krav vid behov.</t>
  </si>
  <si>
    <t>Arbetet har påbörjats men inte slutförts.</t>
  </si>
  <si>
    <t>MÖS har genomfört ett särskilt projekt kring äldre vedpannor i tätbebyggt område och ställt krav på åtgärder i de fall utsläppet inte klarade regelverket. Kommunen har informerat om eldning på "rätt sätt". Kommunen har informerat om förbättrande åtgärder i fastighetsägarens värmeanläggning. Kommunen har verkat för omställning till värmeförsörjning som ger mindre utsläpp. Kommunen har inte infört begränsningar för eldning av trädgårdsavfall. Kommunen har inte infört begränsningar i eldning inom detaljplanelagt/tätbebyggt område.</t>
  </si>
  <si>
    <t>kommun@kumla.se</t>
  </si>
  <si>
    <t>Kumla</t>
  </si>
  <si>
    <t>Vi har frågorna aktuella vid detaljplaneläggning och översiktligplanering och de finns med i tillsynsplaner enligt miljöbalken. Dagvattenplanering skulle kunna utvecklas mer</t>
  </si>
  <si>
    <t xml:space="preserve">VA-enheten har inte svarat på detta, de svar jag har är från miljöenheten. Jag kan inte svara på den här frågan annat än ur miljöenhetens perspektiv därför svarar jag preliminärt "Nej". Vad gäller "Tillsyn över vattenskyddsområden" har miljöenheten utfört åtgärden till mindre del. I Kumla kommun finns ett vattenskyddsområde där Myndighetsnämnden har tillsynsansvar och handlägger tillstånds- och dispensansökningar. Miljöenheten har dock inte genomfört någon planerad tillsyn i vattenskyddsområdet. 
När det gäller "Tillsyn över vattentäkter" har kommunen inte föreskrivit tillståndsplikt för några vattentäkter enligt MB 9 kap 10 §, så frågan är inte aktuell.
</t>
  </si>
  <si>
    <t>I Kumla kommuns översiktsplan finns ett ställningstagande om att "Beakta miljökvalitetsnormerna för vatten, luft och buller vid fortsatt planering." Vidare så står det om att vi ska bidra med en bättre ekologisk status. I framtagande av detaljplaner har MKN en egen rubrik där förutsättningarna för den aktuella detaljplanen tas med och hur status är och om detaljplanen förväntas påverka statusen på vattendrag.</t>
  </si>
  <si>
    <t>Uppgift saknas från VA-enheten, därför svarar jag preliminärt "Nej".</t>
  </si>
  <si>
    <t>Begränsningar för eldning inomhus och i trädgård finns i lokala föreskrifter. Hänvisning sker till Närke Brandkår för hus eldning utomhus ska ske. Kontakt och information om kommunens EKR finns på hemsidan. Finns möjlighet att ansluta till fjärrvärme i Kumla tätort.</t>
  </si>
  <si>
    <t>kommun@tomelilla.se</t>
  </si>
  <si>
    <t>Tomelilla</t>
  </si>
  <si>
    <t>Detta sker tillsammans med Miljöförbund, VA-bolag och övriga förvaltningen</t>
  </si>
  <si>
    <t>Pågår</t>
  </si>
  <si>
    <t>Samtliga vattentäkterna har ett skydd utom en , dock är skyddet föråldrat och behöver revideras.</t>
  </si>
  <si>
    <t>Pågående, två vattenskyddsområden är under revidering.</t>
  </si>
  <si>
    <t>Länsstyrelsens ansvar</t>
  </si>
  <si>
    <t>Kommunen har inte tillsynsplikt</t>
  </si>
  <si>
    <t>Ska ske</t>
  </si>
  <si>
    <t>VA-plan behöver revideras och dagvattenplan saknas</t>
  </si>
  <si>
    <t>regiongotland@gotland.se</t>
  </si>
  <si>
    <t>Gotland</t>
  </si>
  <si>
    <t>Den förvaltningsövergripande planeringen har främst skett i arbetet med den nya översiktsplanen och i arbetet med revidering av VA-policy och vattentjänstplan. Båda är under färdigställande.</t>
  </si>
  <si>
    <t>Grundvattenskydd är alltid en viktig del i tillsynen av förorenade områden, men vi kan utveckla hur vi förtydligar kopplingen till MKN vatten.
MKN vatten har blivit en anledning att prioritera tillsynen av förorenade områden mer framöver.</t>
  </si>
  <si>
    <t xml:space="preserve">Vi utgår från Jordbruksverkets föreskrifter om lagring/spridning av gödsel, samt Jordbruksverkets årliga fokusområden. 
Tillsynsprojekt har även utförts vid några områden utifrån vattendrag och läckage av näring och bekämpningsmedel.
</t>
  </si>
  <si>
    <t>De vattentäkter som förser flest människor har vattenskydd och även ett vattenskydd efter miljöbalkens införande.
Räknar vi antal, så kanske mera än 3</t>
  </si>
  <si>
    <t>Finns sammanställning och prioriterat lista för uppdatering</t>
  </si>
  <si>
    <t>Det är genomfört tillsyn på de största vattentäkter, frågan även här om det ska vara en 3 eller 4.</t>
  </si>
  <si>
    <t>Inte gjort kopplat med status i VISS och ingen samverkan med länsstyrelsen</t>
  </si>
  <si>
    <t xml:space="preserve">Enkäten registrerades aldrig i Region Gotlands registratur. Därför har vi av tidsskäl varit tvungna att utesluta svar på vissa frågor i år.
</t>
  </si>
  <si>
    <t>För närvarande revideras Region Gotlands VA-policy och VA-plan. Miljökvalitetsnormerna har fått en mer central roll än tidigare.</t>
  </si>
  <si>
    <t>Nu under 2024 ska ett tillsynsarbete starta just när det gäller olaglig avfallsförbränning, men under 2022 och 2023 har inga sådana insatser gjorts.</t>
  </si>
  <si>
    <t>kommun@eda.se</t>
  </si>
  <si>
    <t>Eda</t>
  </si>
  <si>
    <t>Mycket arbete görs, men inte i den omfattning som skulle behövas. Samordningsansvaret, kunskap och kännedom om utgångsläget och behovet samt planering för framtida åtgärder kan förbättras.
Planer på att starta ett förvaltningsövergripande arbete om arbetet med åtgärdsprogrammet finns.</t>
  </si>
  <si>
    <t>Kommunen har inte genomfört något arbete med förorenad mark annat än sådant som kommit in som händelsestyrt. Ingen egen planering eller initiering inom området har skett. Området lyfts upp för politiken regelbundet och under 2024 har tid avsatts för planering.</t>
  </si>
  <si>
    <t>Regelbunden tillsyn på jordbruken sker. Begränsat med resurser gör att det sker i en begränsad omfattning, men det är prioriterat i tillsynsplanen.</t>
  </si>
  <si>
    <t>4 av 5 kommunala vattentäkter har vattenskyddsområde.
För mindre enskilda vattentkter arbetar vi inte med det annat än i livsmedelslagen. Inga mindre vattentäkter har föreskrifter. Inget planerat arbete för detta finns i dagsläget.</t>
  </si>
  <si>
    <t>Tittar på revidering av 2 av 4 vattenskyddsområden.</t>
  </si>
  <si>
    <t>Vi har ej tillsyn på vattenskyddsområdena.
Tillsyn görs inte av vattentäkterna då dessa hör till länsstyrelsen. Vi arbetar inte alls med skydd av mindre enskilda vattentäkter.</t>
  </si>
  <si>
    <t>Vi har ej tillsyn på de enskilda vattentäkterna. De kontrolleras bara genom livsmedelslagen.</t>
  </si>
  <si>
    <t xml:space="preserve">Gammal ÖP, men tar upp det.
Sker ej inom prövning och tillsyn av PBL.
Finns beskrivet i öp och vid planarbete och etablering av nya verksamheter ska MKN beaktas och ingen ny verksamhet som leder till överskridan av MKN får tillkomma. Vid överskridande av MKN ska åtgärdsprogram upprättas.
</t>
  </si>
  <si>
    <t>VA-plan från 2021 finns, dagvattenstartegi är på gång under 2024.</t>
  </si>
  <si>
    <t>Vi har information om hur man kan elda på rätt sätt. Dock inget aktivt arbete med att sprida informationen, riktlinjer/begränsningar om hur och vart man får elda i tätbebyggda områden finns ej.
I samband med anmälan av eldstad ges information om elda rätt.</t>
  </si>
  <si>
    <t>klk@alvesta.se</t>
  </si>
  <si>
    <t>Alvesta</t>
  </si>
  <si>
    <t>Översikt- och detaljplan: Åtgärden genomförs delvis
Tillsynsplan: vi utför tillsyn av områdena</t>
  </si>
  <si>
    <t>Alla vattentäkter har vattenskyddsområde men de är i behov av revidering.</t>
  </si>
  <si>
    <t>Arbetet med revidering av våra vattenskyddsområden pågår. Tekniskt underlag med förslag på nya föreskrifter har tagits fram för två vattentäkter.</t>
  </si>
  <si>
    <t>Tillsyn bedrivs systematiskt och regelbundet för samtliga vattenskyddsområden.</t>
  </si>
  <si>
    <t>Tillsyn bedrivs systematiskt och regelbundet för samtliga vattentäkter.</t>
  </si>
  <si>
    <t>Åtgärden genomförs delvis av plan.
Vid prövning och tillsyn har åtgärden inte utförts</t>
  </si>
  <si>
    <t>Arbete pågår för att uppdatera nuvarande VA-plan till en vattentjänstplan. Strukturerat arbete genomförs för att minska volym av bräddat vatten från spillvattenanläggningar. Arbete pågår för att ersätta reningsanläggningar med mindre avancerad rening med bättre reningsanläggningar (Lönashult och Torsåsby) samt för att förbättra kvävereningen vid Alvesta reningsverk.</t>
  </si>
  <si>
    <t>Vi utför det som uppges i stödet</t>
  </si>
  <si>
    <t>kommun@kalmar.se</t>
  </si>
  <si>
    <t>Kalmar</t>
  </si>
  <si>
    <t>Vi har utarbetat en plan som tar hänsyn till vattenresurser och skyddade vattenområden. En uppföljning pågår och en helhetsbedömning av situationen och vilka åtgärder som krävs behöver diskussion mellan representanter från samhällsbyggnadskontoret, kommunledningskontoret och kust- och miljöenheten på serviceförvaltningen. Kommunen har egen handlingsplan god vattenstatus 2027 och ska utveckla/integrera en handlingsplan till Baltic Sea action plan i 2024.</t>
  </si>
  <si>
    <t>Vi följer strategin för förorenade områden som samhällsbyggnadsnämnden har antagit. Utifrån det digitala åtgärdsunderlaget är det TBT som är det största hotet. Här har vi genomfört tillsyn mot båtbottenfärger och arbetet med båtbottenprojektet där vi installerat båtbottentvättar och spollattor för fritidsbåtar.</t>
  </si>
  <si>
    <t>Kommunen har drivit krav på inventeringar, undersökningar och åtgärder mot ansvarig, hantering av material och massor vid exploatering och utredning av tillsynsansvar där det behövs för att miljökvalitetsnormerna för vatten ska kunna följas.</t>
  </si>
  <si>
    <t>Det finns skydd för alla ordinarie vattentäkter. Revidering pågår.</t>
  </si>
  <si>
    <t>En översyn av alla vattenskyddsområden har gjorts och en plan för revidering finns</t>
  </si>
  <si>
    <t>Länsstyrelsen bedriver tillsyn av vattenskyddsområden och endast de kan svara på hur lång de kommit i tillsynen.</t>
  </si>
  <si>
    <t>Länsstyrelsen bedriver tillsyn av vattentäkter och endast de kan svara på hur lång de kommit i tillsynen.</t>
  </si>
  <si>
    <t>MKN för vatten har hanterats i nyligen antagen översiktsplan samt hanteras och får stort utrymme i detaljplanearbetet. Vidare ska en fördjupning av översiktsplanen avseende kust- och havsområden tas fram.</t>
  </si>
  <si>
    <t>Tematiska tillägget till översiktsplanen för vatten och avlopp antogs av kommunfullmäktige 2016. Där finns miljökvalitetsnormerna beskrivna och vad som är viktigt för att uppnå dem. Därefter har åtgärdsplan för dagvattenrening upprättats, skötselplaner för alla dagvattenanläggningar gjorts Dessutom har klara med mer än 75% av åtgärder i kommunens handlingsplan för god vattenstatus.</t>
  </si>
  <si>
    <t>Information om att tända i toppen publicerad. Hantering av klagomål inom området sker.</t>
  </si>
  <si>
    <t>kommun@hellefors.se</t>
  </si>
  <si>
    <t>Hällefors</t>
  </si>
  <si>
    <t>Hällefors har startat upp planering och arbetet för förvaltningsövergripande arbete.</t>
  </si>
  <si>
    <t>Andra tillsyns områden har haft högre prioritet</t>
  </si>
  <si>
    <t>Pågår arbete med skydd för vattentäkter</t>
  </si>
  <si>
    <t>Pågår arbete med vattenskyddsområden</t>
  </si>
  <si>
    <t>MKN beaktas vid planering</t>
  </si>
  <si>
    <t>Arbetet är planerat, men har inte startats upp.</t>
  </si>
  <si>
    <t>Informerat på kommunens hemsida</t>
  </si>
  <si>
    <t>kommun@finspang.se</t>
  </si>
  <si>
    <t>Finspång</t>
  </si>
  <si>
    <t>Kommunen har ett förvaltningsövergripande arbetssätt för vattenförvaltningsfrågor och identifierat de vattenförekomster som riskerar att inte uppnå miljökvalitetsnormerna för vatten. Kommunen arbetar med att identifierat åtgärdsbehov för att nå miljökvalitetsnormerna inom de verksamheter kommunen ansvarar för. Åtgärderna arbetas in i vid planering och framtagande av styrdokument och hanteras oftast i förvaltningsövergripande grupp.
Kommunen har en funktion som har ansvar för att samordna det förvaltningsövergripande arbetet, rollen kommer förtydligas för att stärka arbetet ytterligare.</t>
  </si>
  <si>
    <t>Vid planering av tillsyn ingår miljökvalitetsnormerna som ett instrument. Kommunen har genomfört tillsyn för de verksamheterna.</t>
  </si>
  <si>
    <t>Vid planering av tillsyn ingår miljökvalitetsnormerna som en styrande prioriteringsgrund. Kommunen har stor mängd förorenade områden och begränsade resurser och det är därför viktigt att tillsynen utförs utifrån tydliga prioriteringsgrunder.</t>
  </si>
  <si>
    <t>De vattentäkter där kommunen är huvudman har vattenskyddsområden som är beslutade efter miljöbalkens ikraftträdande.</t>
  </si>
  <si>
    <t>Inga vattenskyddsområden har inrättats före MB.  En översyn över befintliga vattenskyddsområden beslutade efter MB bedöms dock behöva genomföras.</t>
  </si>
  <si>
    <t>Tillsynen kan behöva utföras mer systematiskt och regelbundet.</t>
  </si>
  <si>
    <t>Kommunen har inga vattentäkter där de föreskrivit tillståndsplikt för enligt MB 9 kap. 10 §</t>
  </si>
  <si>
    <t>Kommunen har rutiner för att miljökvalitetsnormerna för vatten beaktas vid fysisk planering. Översiktsplanen tar hänsyn till och samordnas med aktuella planeringsunderlag, så att miljökvalitetsnormerna för vatten kan följas. Åtgärder för att stärka arbetet pekas ut i ÖP, bl a planer för vattenförsörjning samt övergripande vattenplanering.</t>
  </si>
  <si>
    <t>Beslutad VA-plan finns. Sektorsövergripande VA-grupp arbetar med genomförande, utökat VO till befintlig bebyggelse, framtagande av riktlinjer, löpande verksamhetsfrågor mm.</t>
  </si>
  <si>
    <t>Information om hur eldning kan göras för att minska utsläpp, förbud mot eldning av trädgårdsavfall inom tätbebyggda områden mm.</t>
  </si>
  <si>
    <t>nora.kommun@nora.se</t>
  </si>
  <si>
    <t>Nora</t>
  </si>
  <si>
    <t>Nora har startat upp planering och arbetet för förvaltningsövergripande arbete.</t>
  </si>
  <si>
    <t>saknas resurser och prioritering</t>
  </si>
  <si>
    <t>Andra prioriterade tillsynsområden</t>
  </si>
  <si>
    <t>Det var länge sedan de tillsynades, har inte prioriterats</t>
  </si>
  <si>
    <t>Det har inte funnits en vana att arbeta på det viset, planering för mer målinriktad arbetet är under utredning</t>
  </si>
  <si>
    <t>Vi arbetar med vattentjänstplan och dagvatten</t>
  </si>
  <si>
    <t>Kommunen har information på webben om eldning och om klimatrådgivning.</t>
  </si>
  <si>
    <t>kommun@ljusnarsberg.se</t>
  </si>
  <si>
    <t>Ljusnarsberg</t>
  </si>
  <si>
    <t>Ljusnarsberg har startat upp planering och arbetet för förvaltningsövergripande arbete.</t>
  </si>
  <si>
    <t>Har inte prioriterats i tillsynsarbetet</t>
  </si>
  <si>
    <t>Låg prioritering</t>
  </si>
  <si>
    <t>Har inte haft vana att arbeta utefter det.</t>
  </si>
  <si>
    <t>Planering och arbete har inte påbörjats ännu.</t>
  </si>
  <si>
    <t>Information finns till vissa delar på kommunens hemsida</t>
  </si>
  <si>
    <t>kommun@lindesberg.se</t>
  </si>
  <si>
    <t>Lindesberg</t>
  </si>
  <si>
    <t>Lindesberg har startat upp planering och arbetet för förvaltningsövergripande arbete.</t>
  </si>
  <si>
    <t>Har inte prioriterats fullt ut.</t>
  </si>
  <si>
    <t>Har inte prioriterats fullt ut</t>
  </si>
  <si>
    <t>Har inte arbetat enligt det</t>
  </si>
  <si>
    <t>Arbete med vattentjänstplan och dagvattenplanering är påbörjad.</t>
  </si>
  <si>
    <t>Information på kommunens hemsida och information från klimatrådgivare finns att tillgå.</t>
  </si>
  <si>
    <t>arvika.kommun@arvika.se</t>
  </si>
  <si>
    <t>Arvika</t>
  </si>
  <si>
    <t>Vi har inte en separat plan för vattenförvaltning i ett förändrat klimat, utan klimatanpassning är integrerad i VA-plan, m fl styrdokument. Vattentjänstplan är under upprättande.</t>
  </si>
  <si>
    <t>Arbete med vattenskyddsområde pågår för vattentäkter som saknar vattenskydd samt vattentäkt som har befintligt skydd som revideras. Handläggningstiderna är långa och det är ett iterativt arbete.</t>
  </si>
  <si>
    <t>Vi har sett över de befintliga vattenskyddsområdena och identifierar revideringsbehov enligt ny vägledning från HaV. Arbetet pågår, därav en 4a.</t>
  </si>
  <si>
    <t>Miljö får svara på denna.</t>
  </si>
  <si>
    <t>Översiktsplan antagen 2024 ska säkra att MKN för vatten följs.
MKN följs i checklista för strategisk miljöbedömning av FÖP Detaljplaner och i planprocessen.
Dagvattenstrategi och Vatten- och avloppsplan används som underlag i planprocessen. Dagvattenutredning och påverkan på vattenförekomster utvärderas för varje plan.</t>
  </si>
  <si>
    <t>Kommunen har aktuell VA-översikt, VA-policy, VA-plan där kommunen har dokumenterat hur yt- och grundvatten-förekomsternas status kan komma att påverkas av VA -och dagvattenhanteringen i kommunen.
I planerna har också dokumenterats var miljökvalitetsnormerna för vatten riskerar att inte följas på grund av VA -och dagvattenhanteringen, och dokumenterat vilka åtgärder som krävs inom VA -och dagvattenhantering för att miljökvalitetsnormerna ska kunna följas. Det pågår arbete med att genomföra åtgärderna så att miljökvalitetsnormer för yt- och grundvatten ska kunna följas.
Dagvattenstrategi är under upprättande.</t>
  </si>
  <si>
    <t>Miljöstaben informerar om hur en eldar rätt i samband med klagomål.</t>
  </si>
  <si>
    <t>upplands.vasby.kommun@upplandsvasby.se</t>
  </si>
  <si>
    <t>UpplandsVäsby</t>
  </si>
  <si>
    <t>Det pågår mycket arbeten inom kommunen, men det återstår en del saker att göra och kommunen saknar i dagsläget en förvaltningsövergripande planering för genomförandet av åtgärdsprogrammet. Arbete pågår genom bland annat inom Oxunda vattensamverkan, Norra Stockholmsåsens Grundvattenråd, Mälarens vattenvårdsförbund, provtagningar av PCB i Väsbyån, miljöövervakning, flera styrdokument, samt att MKN beaktas i alla kommunens detaljplaner och översiktsplaner för att säkerställa att dessa inte påverkas vid exploatering. I kommunen finns vidare flera styrdokument som berör vatten, däribland en Vattenplan från 2013 med mål, strategier och åtgärder för kommunens sjöar och vattendrag, samt ska fungera som kunskapsunderlag i stadsplanering och vattenvård. Vidare har en utvecklingsplan för ekosystemtjänster som identifierat behov för kommunens vattenförekomster och ett åtgärdsprogram för ekosystemtjänster där flera åtgärder kopplas till vattenförekomsterna och MKN. I närtid ska kommunen även ta fram lokala åtgärdsprogram för sina vattenförekomster för att säkerställa att miljökvalitetsnormerna nås.</t>
  </si>
  <si>
    <t>Kommunen har en åtgärdsstrategi för förorenad mark och driver en del egeninitierade ärenden med ansvarsutredningar. Särskild tid har ägnats åt stor PCB-förorening (den största i landet).</t>
  </si>
  <si>
    <t>Tillsyn av gödselhantering på jordbruk och hästgårdar har utförts.</t>
  </si>
  <si>
    <t>För själva vattenverket finns skalskydd och byggnader, pumpar etc. är placerade i enlighet med lagkrav. Vattentäkten som sådan påverkas av massor med olika verksamheter så frågan är otydlig.</t>
  </si>
  <si>
    <t>Det är Norrvatten som ansvarar för vattenskyddsområdet och som har lämnat in förslag på översyn till länsstyrelsen. Länsstyrelsen har ännu inte fastställt några nya vattenskyddsföreskrifter och de befintliga är väldigt gamla.</t>
  </si>
  <si>
    <t>Frågeställningen är oklar. Kommunen har bedrivit omfattande tillsyn på olika verksamheter inom vattenskyddsområdet, om det är vad som avses.</t>
  </si>
  <si>
    <t xml:space="preserve">Frågeställningen är oklar. Kommunen har bedrivit tillsyn över själva vattenverken. 
Från och med 2024 har Järfälla kommun tillsynsansvaret över vattenverket som ligger i kommunens större reservvattentäkt. Detta då Järfälla kommun övertagit tillsyn över Norrvattens verksamhet.
</t>
  </si>
  <si>
    <t xml:space="preserve">Hänsyn till miljökvalitetsnormer, andra planeringsunderlag, 
mellankommunal och regional samsyn kring frågorna har 
i möjligaste mån implementerats och behandlats inom 
översiktsplanering och efterföljande detaljplanering.
</t>
  </si>
  <si>
    <t>Förtydliganden: Kommunen har Vattentjänstplanen ute på samråd. När denna är klar ska vi se över hur en VA-plan kan komplettera med delar som behövs utöver Vattentjänstplanens innehåll. Antagen spillvattenplan finns sedan 2001. Dricksvattenplan finns från 1994 men vi kan inte hitta något beslut om att den vart antagen. Kommunen är med i Oxunda vattensamverkan och tillämpar Oxunda dagvattenpolicy 2016. Det som saknas är en dagvattenstrategi anpassad för Upplands Väsby kommun.</t>
  </si>
  <si>
    <t>Kommunen har informerat om eldning på rätt sätt och har en vedeldningspolicy. Eldning av trädgårdsavfall är förbjudet inom tätbebyggt område. Vissa begränsningar finns dock då stora områden är bebyggda med enfamiljshus som inte har fjärrvärme och där bergvärme inte bör borras pga vattenskyddsområde.</t>
  </si>
  <si>
    <t>info@ludvika.se</t>
  </si>
  <si>
    <t>Ludvika</t>
  </si>
  <si>
    <t>Tillsynsmyndigheten har tagit fram vattentjänstplan tillsammans med VA-huvudman. Tillsynsmyndigheten sitter med som referensgrupp för regionala vattenförsörjningsplanen.</t>
  </si>
  <si>
    <t>Ett antal saneringar har utförts som medför att utsläpp för förorenade områden har minskats.</t>
  </si>
  <si>
    <t>Har ett fåtal småjordbruk.</t>
  </si>
  <si>
    <t>Jobbar med nya skyddsområden och reviderar skyddsföreskrifter för befintliga. Ger råd inför grävarbeten. Utför tillsyn inom vattenskyddsområden.</t>
  </si>
  <si>
    <t>Se ovan.</t>
  </si>
  <si>
    <t>Deltar i olika forum tillsammans med VA-huvudman och Länsstyrelsen. Mob har återkommande årlig tillsyn. Mob ger råd inför grävarbeten inom skyddsområde.</t>
  </si>
  <si>
    <t>I arbetet med detaljplaner har dessa frågor hanterats på ett bättre sätt än inom översiktsplanering, framför allt beroende på en gällande översiktsplan som börjar bli för gammal och där fokuset på dessa åtgärder inte är tillräckligt stort</t>
  </si>
  <si>
    <t>Vattentjänstplanen är klar fullt ut.</t>
  </si>
  <si>
    <t>Mestadels rådgivning vid behov.</t>
  </si>
  <si>
    <t>kommun@malung-salen.se</t>
  </si>
  <si>
    <t>Malung-Sälen</t>
  </si>
  <si>
    <t>Kommunen har en planering för genomförande av Vattenmyndighetens åtgärdsprogram, Kommunen har ett förvaltningsövergripande arbetssätt för vattenförvaltningsfrågor</t>
  </si>
  <si>
    <t>Ungefär som svaret på delfråga a. Malung-Sälens kommun arbetar med tillsyn för att se
till att verksamheter följer sina tillstånd och villkor i beslut och förelägganden.
Kommunen har inte särskilt prioriterat området, men kommunen har heller inte ignorerat
området. Kommunen har ställt krav på flera verksamhetsutövare att sanera efter
nedlagda verksamheter, eller där kommunen upptäckt en pågående verksamhet så har
försiktighetsmått ställts genom förelägganden. Kommunen arbetar även med att vara
huvudman för att sanera förorenade områden där ingen ansvarig har kunnat hittas.
Även här anser vi att alternativ 3 stämmer bäst in på kommunens måluppfyllelse</t>
  </si>
  <si>
    <t>Malung-Sälens kommun har inga tillstånds- eller anmälningspliktiga
jordbruksverksamheter (vad vi känner till), så detta område har prioriterats ned eftersom
det anses omotiverat med hänsyn till miljönyttan. Kommunen har inte prioriterat
området. Alternativ 1 stämmer därför in bäst.</t>
  </si>
  <si>
    <t>Tillsyn bedrivs systematiskt och
regelbundet för samtliga
vattentäkter. Tillsyn bedrivs systematiskt och
regelbundet för samtliga
vattentäkter. Kommunen har gjort en översyn
gällande befintliga
vattenskyddsområden. Kommunen arbetar vid behov
med revidering av föreskrifter.</t>
  </si>
  <si>
    <t>Ingen motivering</t>
  </si>
  <si>
    <t>I varje ny detaljplan säkerställer vi att MKN följs. Vatten är vårt huvudfokus, då vi inte har någon större problematik kopplat till luften i kommunen. Arbete pågår med ny översiktsplan, vilken kommer omfatta hur kommunen anser att MKN ska följas.</t>
  </si>
  <si>
    <t>Kommunen har dokumenterat var
miljökvalitetsnormerna för vatten
riskerar att inte följas på grund av
VA -och dagvattenhanteringen.</t>
  </si>
  <si>
    <t>kommunen informera löpande om dessa frågor.</t>
  </si>
  <si>
    <t>medborgarcenter@botkyrka.se</t>
  </si>
  <si>
    <t>Botkyrka</t>
  </si>
  <si>
    <t>Den förvaltningsövergripande planen inbegriper inte en framtagen plan för samarbete med med grannkommuner, även om samarbete sker.</t>
  </si>
  <si>
    <t>Förorenade objekt med påverkan eller risk för påverkan på vattenkvalitet och MKN har tillsynats utifrån detta och har prioriterats i tillsynen. Verksamheter som utgör risk för påverkan på MKN har förelagts om utredning, åtgärd eller förbud. På grund av resursbrist har den egeninitierade tillsynen av förorenade områden inte kunnat prioriterats under 2023, men redan kända eller misstänkta objekt har prioriterats och MKN och riskklassningen i VISS är några av de huvudsakliga prioriteringsgrunderna för tillsynen.</t>
  </si>
  <si>
    <t>Jordbruksverksamheter har inte tillsynats under 2023 då de har ett tillsynsintervall på vartannat år och tillsyn utfördes under 2022. Jordbruksverksamheterna kommer tillsynas igen under 2024 och då bland annat utifrån MKN för vatten.</t>
  </si>
  <si>
    <t>Nytt vattenskyddsområde för Tullinge vattenverk i slutskedet av att tas fram, och vattenskyddsområde för Segersjö vattenverk existerar redan.</t>
  </si>
  <si>
    <t>Kommunen har gjort översyn gällande vattenskyddsområden för både Segersjö vattentäkt, och Tullinge vattentäkt.</t>
  </si>
  <si>
    <t>Delat tillsynsansvar med länsstyrelsen där länsstyrelsen har det huvudsakliga tillsynsansvaret utifrån vattenskyddsföreskrifterna. Tillsyn på verksamheter inom vattenskyddsområdet bedrivs dock med vattenskyddsföreskrifterna i åtanke och krav ställs utifrån dessa vid behov. Miljö- och hälsoskyddsnämnden är även tillståndsprövande myndighet utifrån vattenskyddsföreskrifterna.</t>
  </si>
  <si>
    <t>Se svar under 3.4.1</t>
  </si>
  <si>
    <t>Översiktsplan:  Arbete pågår med att ta fram en ny översiktsplan. I denna kommer ändringarna i MB gällande miljökvalitetsnormer för vatten 2019 och föreskrifterna om kvalitetskrav för vattenförekomster i Sveriges vattendistrikt 2021 att finnas med som underlag till bedömningarna.</t>
  </si>
  <si>
    <t>Kommunen har dokumenterat delvis åtgärder som krävs för att nå miljökvalitetsnormerna, samt de miljökvalitetsnormer som riskeras att inte följas.</t>
  </si>
  <si>
    <t>Både energirådgivaren och miljöinspektörerna informerar om att elda på rätt sätt när frågan uppkommer, men det har inte förekommit några generella upplysningskampanjer.</t>
  </si>
  <si>
    <t>kommun@lerum.se</t>
  </si>
  <si>
    <t>Lerum</t>
  </si>
  <si>
    <t xml:space="preserve">Strategiska dokument: Strategi för god vattenstatus, och vattentjänstplan där frågorna behandlas. Grundvatteutredning identifierat som steg som saknas, finns också nämnt i ÖP. 
I samband med detaljplanearbete tas hänsyn till miljökvalitetsnormerna för vatten. Exempel på detta är pågående detaljplaner vid Säveån i Lerums centrum, där betydande resurser har lagts ned på utredningar och nu pågående arbete med att synka de tre detaljplanerna och de stabilitetsåtgärder som kommer att krävas. Ambitionen är att återskapa ekologiskt funktionella kantzoner på platsen efter att nödvändiga stabilitetsåtgärder har genomförts samt att förbättra bottenmiljön. 
Vi har tagit fram kunskapsunderlaget Säveåöversikten som underlag till planering och förvaltning längs ån för att kunna ta hänsyn till de värden (natur-, kultur, rekreation- m fl) och behov som finns i och längs ån.
Vi har ett pågående arbete med att ta fram en grönblå plan, som ska bli ett förvaltningsövergripande underlag för att bättre ta om hand kommunens gröna och blå ytor (inkl vattenförekomster) i samband med planering, exploatering och förvaltning/drift.  
Vissa delar ingår i vattentjänstplanen, som t ex skyfall och hur det påverkar vattenförsörjningen. Kommunen har en befintlig strategisk VA-plan men har nu arbetat fram en vattentjänstplan som ska antas i april 2024. I denna framgår det hur förändrat klimat såsom skyfall påverkar vattenförsörjningen. 
</t>
  </si>
  <si>
    <t xml:space="preserve">Naturligt att det görs bedömning gentemot MKN vatten när det är aktuellt i de enskilda tillsynsärendena. Kommunen har från 2022 bedrivit tillsyn med inriktning att riskklassa kommunens EBH-objekt i branschklass 1-3. Vi räknar med att ha gått igenom alla i början av 2025. Då finns MKN med som en bedömningsgrund av flera. Däremot har urvalen hittills inte gjorts med utgångspunkten från MKN som en första prioritering. 
</t>
  </si>
  <si>
    <t>Vi har tittat på miljökvalitetsnormerna när vi gjort urvalen av vilka som får tillsynsinsatser och det tas alltid med i tillsynen i de enskilda fallen.</t>
  </si>
  <si>
    <t>De mindre vattenverken kontrolleras enligt frekvens från livsmedelsverket. Tillsyn av miljöfarliga verksamheter inom VSO, där finns de med som en bedömningsgrund bland flera. På större vattenverk med VSO sker regelbunden tillsyn enligt livsmedelslagstiftningen.</t>
  </si>
  <si>
    <t>Ej aktuell då det inte finns VSO som upprättats före miljöbalken. Alla 4 är inrättade mellan 2010-2014</t>
  </si>
  <si>
    <t>Har gjorts systematiskt för ett antal år sedan. Nu finns VSO med som ett underlag bland flera vid tid tillsyn och när tillsynsinsatser prioriteras.  Alltid med som en viktigt bedömningsgrund vid tillsyn i de enskilda fallen.</t>
  </si>
  <si>
    <t>för de mindre:  d v s de som försörjer fler än 50 personer eller där vattenuttaget är mer än 10m3/dygn: Vi arbetar utifrån en bedömning av hur stora riskerna är. De bedöms inte vara så stora för dessa anläggningar. För vattentäkter med vattenskyddsområden (4 st i kommunen) görs kontroller enligt de operativa målen enligt livsmedelslagstiftningen</t>
  </si>
  <si>
    <t xml:space="preserve">Samma svar som på fråga/åtgärd 1 längst upp. Vi har beslut om att detaljplanelägga områden längs Säveån vilket i sig är problematiskt, men i detaljplanearbetet försöker vi göra det så bra som möjligt med en hög ambition utifrån miljökvalitetsnormerna (vi använder informationen i VISS som underlag). Det som skulle behövas för en högre genomförandegrad av normerna är ett politiskt beslut att inte exploatera nära vattenförekomster, utan att istället göra en planerad reträtt av befintlig verksamhet på vissa platser för att inte behöva göra stabilitetsåtgärder för att säkra det befintliga. Det gäller även att det behövs beslut att se över gamla detaljplaner som ligger vid/nära vattenförekomster. 
Vi har tagit fram kunskapsunderlaget Säveåöversikten som underlag till planering och förvaltning längs ån för att kunna ta hänsyn till de värden (natur-, kultur, rekreation- m fl) och behov som finns i och längs ån.
Vi har ett pågående arbete med att ta fram en grönblå plan, som ska bli ett förvaltningsövergripande underlag för att bättre ta om hand kommunens gröna och blå ytor (inkl vattenförekomster) i samband med planering, exploatering och förvaltning/drift.  
</t>
  </si>
  <si>
    <t>VA-enheten är involverad i tidiga skeden för att nya områden inte ska överskrida MKN, men gör ingen uppföljning av ev. reningsanläggningar eller vilka föroreningar som finns vid utsläppspunkterna.</t>
  </si>
  <si>
    <t>Vedeldningsprojekt har tidigare utförts och uppföljning pågår. Syftet med projektet är att minska miljöpåverkan från användare av vedpannor. Aktivt arbete med frågorna inom energirådgivningen.</t>
  </si>
  <si>
    <t>info@sotenas.se</t>
  </si>
  <si>
    <t>Sotenäs</t>
  </si>
  <si>
    <t>Tillsyn av miljöfarliga verksamheter och enskilda avlopp genomförs men vi har begränsade resurser.
Planenheten använder kommunens förvaltningsövergripande arbetssätt för vattenförvaltningsfrågor som stöd i planeringen.</t>
  </si>
  <si>
    <t>Endast inkommande 28§-anmälningar. Resursbrist</t>
  </si>
  <si>
    <t>Nästan bara C-tillsyn, har fokuserat på näringsläckage senaste åren. Resursbrist.</t>
  </si>
  <si>
    <t>De allmänna dricksvattentäkterna.</t>
  </si>
  <si>
    <t>Enskilda avlopp är åtgärdade till största delen inom VSO. Miljöskydd har prioriterat U-tillsyn inom VSO. Miljöenheten har initierat ett arbete att förbättra skyddet för en av de kommunala vattentäkterna i samarbete med Västvatten (vägräcke).</t>
  </si>
  <si>
    <t>Har tillsyn över vattentäkter med över 10 kbm eller 50 pe.</t>
  </si>
  <si>
    <t>Planenheten arbetar aktivt med att säkerställa att miljökvalitetsnormerna ska kunna följas. I översiktsplanen framgår det hur kommunen anser att miljökvalitetsnormerna ska följas. Kommunen använder relevanta digitala verktyg i den fysiska planeringen. Dessutom samordnar kommunen översiktsplanen med andra aktuella planeringsunderlag, såsom Blå ÖP, och håller på att anta en vattentjänstplan. Arbetet med kommunens planering genomförs i samverkan med länsstyrelsen och angränsande kommuner.
Däremot har kommunen inte ännu sett över gamla detaljplaner, och ÖP 2022 har inte vunnit laga kraft.</t>
  </si>
  <si>
    <t>Kommunen har en pågående plan för dricks-, spill- och dagvatten, och arbetar aktivt för att miljökvalitetsnormer (MKN) ska kunna följas i planeringsarbetet. Dock behövs det mer resurser för att uppnå högsta måluppfyllelse.</t>
  </si>
  <si>
    <t>Vid klagomål.</t>
  </si>
  <si>
    <t>kc@taby.se</t>
  </si>
  <si>
    <t>Täby</t>
  </si>
  <si>
    <t>xxxx</t>
  </si>
  <si>
    <t>Kommunen har inga större dricksvattentäkter. Och heller inga vattenskyddsområden. Därav arbetas frågan inte med. Däremot finns det ett antal brunnar som ligger i den grundvattentäkt som ligger under Täby, dessa är tänkta att använda som nödvatten. Det finns i dagsläget inget skydd av dessa.
Kommunen har ett pågående arbete att ta fram en nödvattenplan där frågan om nödvatten utreds. Behovet av skydd bör hanteras.</t>
  </si>
  <si>
    <t>Kommunen arbetar med frågan. Tanken är dock att utveckla arbetsättet ytterligare under de kommande åren.</t>
  </si>
  <si>
    <t xml:space="preserve">Framtagande av en vattentjänstplan pågår. Den omfattar dock inte MKN i så stor omfattning.
En handlingsplan för god ytvattenstatus finns. Den omfattar LÅP för vattenförekomsterna i kommunen. Åtgärder där är direkt kopplade till MKN. Även dagvattenrening fån kommunal anläggning är upptagen i detta dokument. Handlingsplan för god ytvattenstatus har behov av omarbetning och detta ska sannolikt påbörjas under 2025.
Det pågår ett arbete och finns planering för vissa delar. Arbetet behöver dock fortsatt utvecklas. Ny vattenplanerartjänst rekryterades under 2023.
</t>
  </si>
  <si>
    <t>Info på hemsida om eldning, får ej elda för uppvärmning året runt i detaljplanelagt område, energi- och klimatrådgivning i kommunen med mera</t>
  </si>
  <si>
    <t>uppsala.kommun@uppsala.se</t>
  </si>
  <si>
    <t>Uppsala</t>
  </si>
  <si>
    <t>Det pågår kontinuerligt gemensam planering för vattenvårdsarbetet, övergripande samverkan och samordning av vattenfrågor. Utvecklingsmöjligheter finns, vissa av dem kommer att fångas i kommande översiktsplan och i de åtgärder som finns i en nyligen antagen handlingsplan (feb 2024) till kommunens vattenprogram. Tillsynen styrs av miljöprövningsförordningen men hänsyn tas och prioritering sker ibland utifrån miljökvalitetsnormerna. Vid tillsyn av avlopp före miljöbalken så börjar miljöförvaltningen i områden där det har störst effekt.  Med ett poängsystem som vägt in ekologisk status på vattendrag, belastning av avlopp i avrinningsområdet, men också vattenskyddsområden och tillrinningsområdet till dessa.</t>
  </si>
  <si>
    <t xml:space="preserve">Kommunen har flera hundra MIFO-objekt som betas av utifrån klassning och riskbedömning, men det kommer att ta många år innan det arbetet är klart. 
</t>
  </si>
  <si>
    <t xml:space="preserve">Tillsynen prioriteras utifrån miljöprövningsförordningen och taxan men krav ställs i tillsynen för att minska risk för näringsläckage  mm. Inom vattenskyddsområden är kraven högre eftersom det krävs tillstånd för spridning av bekämpningsmedel. 
</t>
  </si>
  <si>
    <t xml:space="preserve">En kartläggning över vattentäkter som saknar och har behov av vattenskyddsområde har utförts. Arbete pågår att inrätta vattenskyddsområde för Ramstalund. 
I tillsynen tas hänsyn till om verksamheten ligger inom vattenskyddsområde.
</t>
  </si>
  <si>
    <t>En kartläggning över vattenskyddsområden som har behov av att revideras har utförts. Arbete med att revidera Uppsalas stora vattenskyddsområde har påbörjats och kommer att pågå flera år. Arbete med skydd för denna stora grundvattentäkt har redan utförts genom en riskanalys för Uppsala- och Vattholmaåsarnas tillrinningsområde vilket inkluderar riskhantering och riktlinjer för markanvändning (MÅsen).</t>
  </si>
  <si>
    <t>Det är en del av prioriteringen, Miljöförvaltningen ställer hårdare krav inom vso samt områden med hög känslighet i anslutning till åsen. Miljöförvaltningen svarar även på alla remisser gällande undantag från vso-föreskrifterna.</t>
  </si>
  <si>
    <t>Ingår i livsmedelsavdelningens ordinarie tillsyn. I den tillsynen är det främst var brunnar är belägna, hur de är utformade som kontrolleras. Utöver det ligger fokus på beredning och skötsel för att leverera dricksvatten.</t>
  </si>
  <si>
    <t>En utveckling av tidigare ÖP pågår för att öka styrningen kring arbetet med miljökvalitetsnormer i ett avrinningsområdesperspektiv. Kommunen har ett nytt uppdrag att ta fram en grön- och blåstrukturplan. 
I planering för ny bebyggelse hanteras miljökvalitetsnormer inom detaljplaneprocessen. Exempelvis genom dagvattenutredningar, riskanalyser för grundvatten, dispensansökningar för vattenskyddsområde bland annat. 
I bygglovsskedet kan det som står i plankartan följas upp. Vi kan inte ställa kommunala särkrav (olagligt), men kan i undantagsfall ställa krav på skyddsåtgärder, som då behöver vara del av bygglovsbeslut. Då kan inspektörer inför slutbesked bevaka att bygglov följs (t.ex. krav på fördröjning dagvatten). Byggherren redovisar då sin lösning inför bygglovet och lösningen finns med i beslutet. Inspektör följer upp att lösningen utförs. Men vi kan inte ställa detaljerade krav och att det ska vara del av kontrollplanen. Detta eftersom det inte är ett tekniskt egenskapskrav.</t>
  </si>
  <si>
    <t xml:space="preserve">Kommunen har en ny vattentjänstplan och en VA-plan. 
Planeras även för att revidera och utveckla delar av VA-planen. Dagvattenplan finns också. 
</t>
  </si>
  <si>
    <t xml:space="preserve">Kommunen har inom ramen för tillsyn inom 
hälsoskyddsområdet informerat villaägare om småskalig eldning. Regler om begränsningar av trädgårdsavfall finns i våra lokala hälsoskyddsföreskrifter. 
</t>
  </si>
  <si>
    <t>kommun@upplands-bro.se</t>
  </si>
  <si>
    <t>Upplands-Bro</t>
  </si>
  <si>
    <t>En vattenplan finns som behöver revideras. En åtgärdssamordnare har arbetat för tre kommuner. Det finns ingen vattenstrateg eller vattengrupp.</t>
  </si>
  <si>
    <t>Det finns personal som arbetar aktivt med förorenade områden. Arbetar främst med händelsestyrda ärenden.</t>
  </si>
  <si>
    <t>Det har gjorts en genomgripande tillsyn av jordbruket. Vi har också tagit fram ett GIS-baserat verktyg ur ett recipientperspektiv vilket effektiviserar tillsynen på hästgårdar. Tillsynen vad gäller hästgårdar behöver dock mer resurser.</t>
  </si>
  <si>
    <t>Resursbrist.</t>
  </si>
  <si>
    <t>Kommunen har kommit långt i detaljplanearbetet. Översiktsplanen vägleder inte tillräckligt mycket och planen är under aktualitetsprövning.</t>
  </si>
  <si>
    <t>En planerad åtgärd blev inte genomförd pga ett politiskt beslut. Om den blivit genomförd hade vi satt nivå 5.</t>
  </si>
  <si>
    <t>Kommunen informerar tydligt och har få klagomål på småskalig förbränning. Samtliga utbyggnadsområden är antingen påkopplade på fjärrvärmen eller har energilösningar som bergvärme och solceller.</t>
  </si>
  <si>
    <t>info@habokommun.se</t>
  </si>
  <si>
    <t>Habo</t>
  </si>
  <si>
    <t>Miljöförvaltningen och tekniska förvaltningen arbetar tillsammans med miljö- och hållbarhetsstrateg (som finns på kommunledningsförvaltningen). Förvaltningarna genomför åtgärder och strategen bistår med samordning och tar hand om uppföljning och rapportering.</t>
  </si>
  <si>
    <t>Planering finns och tillsyn pågår.</t>
  </si>
  <si>
    <t>Samtliga kommunala vattentäkter har vattenskydd enligt MB.</t>
  </si>
  <si>
    <t>Dessa vattenskyddsområdena är borttagna</t>
  </si>
  <si>
    <t>Tillsyn av vattenskyddsområden har genomförts.</t>
  </si>
  <si>
    <t>Vi har ingen tillsyn att utföra</t>
  </si>
  <si>
    <t>Vi har med MKN i översiktsplanen och i detaljplaner som förutsättning.</t>
  </si>
  <si>
    <t>VA-plan antagen i sin helhet under 2023.</t>
  </si>
  <si>
    <t>kommun@ulricehamn.se</t>
  </si>
  <si>
    <t>Ulricehamn</t>
  </si>
  <si>
    <t xml:space="preserve">a) I tillsyn- och behovsutredning har vi med små avlopp, vattenskyddsområde och jordbruk kopplat till MKN. 
b) Kommunen har ett förvaltningsövergripande arbetssätt.. Viss planering och samverkan sker med grannkommuner dock saknas plan för detta.
c) VA-planen har med prioriteringsordning utifrån MKN.
</t>
  </si>
  <si>
    <t>Görs inget i dagsläget</t>
  </si>
  <si>
    <t>Tillsyn på jordbruk sker regelbundet utifrån MKN</t>
  </si>
  <si>
    <t>Miljö- och byggnämnden har inventerat att kommunen inte har några enskilda vattentäkter som försörjer fler än 50 personer eller uttag mer än 10 kubik/dygn</t>
  </si>
  <si>
    <t>Alla vattenskyddsföreskrifter är uppdaterade enligt miljöbalken.</t>
  </si>
  <si>
    <t>Verksamheter och vattenverken inom vattenskyddsområden får regelbunden tillsyn</t>
  </si>
  <si>
    <t>Berörs inte då vi inte har vattentäkter som kommunen har föreskrivet tillståndsplikt för</t>
  </si>
  <si>
    <t>MKN Vatten hanteras i såväl detaljplan som Öp. 
Det finns aktuell VA-plan med tillhörande åtgärder. 
Flödes såväl som kvalitetsberäkningar görs vid varje relevant detaljplan. 
Kumulativa analyser är inte gjorda.</t>
  </si>
  <si>
    <t>Ulricehamns kommun har en VA-plan antagen 2021-06-23. VA-planen har uppdaterats och kompletterats för att följa nytt lagkrav om Vattentjänstplan. Ulricehamns kommuns nya vattentjänstplan går upp i Kommunfullmäktige för antagande under våren 2024.
Vattentjänstplanen ger en tydligare koppling till planering, och kring var åtgärder behövs för att möjliggöra uppfyllandet av MKN. 
Vattentjänstplanen ger ett tydliggörande av miljötillståndet gällande vatten i kommunen vilket medför att insatserna kan förläggas till de områden där behovet är störst.
Föreslagen VA-utbyggnad i Vattentjänstplanen innebär en minskad belastning från enskilda avlopp på grundvattenförekomster vilket ger en positiv miljöpåverkan avseende förekomstens miljökvalitetsnorm (MKN). Vidare innebär VA-utbyggnad minskad näringsbelastning från enskilda avlopp på recipienter (ytvatten, sjöar och vattendrag) som omfattas av EU:s vattendirektiv vilket ger godare förutsättningar för att uppnå MKN. I kommunen planeras även för ett nytt avloppsreningsverk med högre reningskrav vilket minskar belastningen, jämför med nollalternativet, på recipient. 
Planen bedöms inte medföra någon påverkan avseende fiske. Eventuellt kan åtgärder avseende exempelvis trummor påverka befintliga faunapassager och vandringsvägar. Då detaljerad projektering av åtgärder ännu inte är utförd är omfattningen av denna påverkan osäker. Ur ett långsiktigt perspektiv ämnar planen medföra en minskad belastning på kommunens recipienter och därmed mer gynnsamma miljöer för fisk.
Utanför kommunens verksamhetsområden sker VA-försörjning genom samfällda och enskilda dricks- och spillvattenanläggningar. I vattentjänstplanen identifieras åtgärder för planering och prioritering av tillsyn av enskilda avloppsanläggningar. I kommunens VA-utbyggnadsplan identifieras och prioriteras områden med behov av kommunal VA-försörjning. Fyra områden identifieras där utbyggnad av allmänt VA planeras på kort sikt (2021–2026) och sju områden där allmänt VA planeras på medellång sikt (2027-2037). 
Inom ramen för det löpande arbetet med uppföljning av Vattentjänstplanen planeras provtagning av huvudrecipienten Åsunden för kartläggning av bland annat recipientens interna fosforbelastning och tillförseln av näringsämnen från dagvatten. Även kommunens dagvattenriktlinjer planeras uppdateras och få en tydligare koppling till aktuella recipienter och krävd reningsgrad vid exploatering.</t>
  </si>
  <si>
    <t>Tillsyn, information på hemsida.</t>
  </si>
  <si>
    <t>mora.kommun@mora.se</t>
  </si>
  <si>
    <t>Mora</t>
  </si>
  <si>
    <t xml:space="preserve">Förvaltningsövergripande planering och arbetssätt sker inom:
VA-plan, Dagvattenprogram inkl riktlinjer och under 2024 även Vattentjänstplan
Tillsynsplan för enskilda avlopp
Behovsutredning och tillsynsplanering: MKN ligger som grund i våra arbetsrutiner och riktlinjer vid bedömningar. De är dock inte tydligt utpekade som en prioriteringsgrund i behovsutredning och tillsynsplanering.
</t>
  </si>
  <si>
    <t>MKN ligger som grund i våra arbetsrutiner och riktlinjer vid bedömningar. De är dock inte tydligt utpekade som en prioriteringsgrund i behovsutredning och tillsynsplan.</t>
  </si>
  <si>
    <t>MKN ligger som grund i våra arbetsrutiner och riktlinjer vid bedömningar. De är dock inte tydligt utpekade som en prioriteringsgrund i behovsutredning och tillsynsplan</t>
  </si>
  <si>
    <t>Området har inte prioriterats på grund av bristande resurser.</t>
  </si>
  <si>
    <t>Mora kommun har i dag beslutade vattenskyddsföreskrifter för de kommunala vattentäkterna. För enskilda dricksvattentäkter som försörjer fler än 50 personer eller där vattentäktens uttag är mer än 10 m3 / dygn är arbetet med vattenskyddsföreskrifter påbörjat.</t>
  </si>
  <si>
    <t>Mora kommun har ett vattenskyddsområde som har inrättats före införandet av miljöbalken. Vi har påbörjat arbetet med översyn av detta vattenskyddsområde. Planerar även att över tid arbeta med förvaltning av våra vattenskyddsområden.</t>
  </si>
  <si>
    <t>Mora kommun är inte tillsynsmyndighet för de kommunalt inrättade vattenskyddsområdena.</t>
  </si>
  <si>
    <t>Inte aktuellt då Mora kommun inte har några vattentäkter som omfattas av tillståndsplikt som kommunen har föreskrivit enligt 9 kap. 10 § miljöbalken.</t>
  </si>
  <si>
    <t xml:space="preserve">I detaljplanearbetet måste vi ta hänsyn till miljökvalitetsnormer. Vi tar fram dagvattenutredningar som stäms av med Länsstyrelse så att vi inte påverkar vattnet negativt. Vad gäller äldre detaljplaner så har vi många sådana. I dessa är status på påverkan ganska oklar. 
Vi behöver bli bättre på att samordna strategisk planering men här hoppas vi få draghjälp genom att vi arbetar med planeringsstrategin.
</t>
  </si>
  <si>
    <t>VA-plan finns med bl a prioritering av utbyggnads- och utvecklingsområden, utifrån denna prioritering är tillsynsplan för enskilda avlopp framtagen. I planen och underlagen till VA-planen finns även en avstämning vad som behöver beaktas vad gäller miljökvalitetsnormerna.</t>
  </si>
  <si>
    <t>Kommunen har på hemsida informerat om vikten av att "Elda Rätt”.</t>
  </si>
  <si>
    <t>kommunstyrelsen@vasteras.se</t>
  </si>
  <si>
    <t>Västerås</t>
  </si>
  <si>
    <t>Kommunen har en planering för genomförandet av Vattenmyndighetens åtgärdsprogram i form av en handlingsplan för yt- och grundvatten.
Kommunen har ett förvaltningsövergripande arbetssätt för vattenförvaltningsfrågor, en vattenplanegrupp med representation från relevanta förvaltningar och bolag. 
Kommunen har identifierat de vattenförekomster som riskerar att inte uppnå miljökvalitetsnormerna för vatten.
Kommunen har identifierat det åtgärdsbehov som behövs för att följa miljökvalitetsnormerna inom de verksamheter kommunen ansvarar för. Till stor del är det inarbetat i handlingsplanen för yt- och grundvatten. 
Informationen som finns i vatteninformationssystem Sverige (VISS) och/eller vattenmyndighetens digitala åtgärdsunderlag används som prioriteringsunderlag för kommunens planering. VISS används, åtgärdsunderlagen skulle kunna användas i större utsträckning. 
Kommunen samverkar med andra berörda aktörer som delar samma avrinningsområden. Svartåns vattenråd, Sagåns vattenråd, 4 Mälarstäder och Mälarens vattenvårdsförbund används för samverkan inom våra avrinningsområden, där bland annat de andra kommunerna ingår.  Även andra samverkansforum finns för specifika frågor, till exempel VA.
Kommunen har en funktion som har ansvar för att samordna det förvaltningsövergripande arbetet. Kommunen har två vattensamordnare och miljöstrateg som samordnar arbetet. 
Kommunen har en plan för vattenanvändning i ett förändrat klimat. En kommunal vattentjänstplan och en vattenförsörjningsplan är under framtagande, de tar även upp användning i ett förändrat klimat.</t>
  </si>
  <si>
    <t>Arbetar aktivt med objekten i EBH-stöden och dessa är riskklassade och prioriterade utifrån MKN</t>
  </si>
  <si>
    <t>Arbete med vissa områden har prioriterats upp pga MKN</t>
  </si>
  <si>
    <t>Vattenskyddsområde saknas ännu för ett mindre område (ca 60 villor), vilket vi nyligen tagit över verksamhetsansvaret för.</t>
  </si>
  <si>
    <t>I Västerås kommer ett arbete med vattenskyddsområdet att göras (översyn).</t>
  </si>
  <si>
    <t>En genomgång av alla tillstånd och förelägganden som fattats enligt skyddsföreskrifterna för vattenskyddsområdet har gåtts igenom och tillsyn har utförts under 2022.</t>
  </si>
  <si>
    <t>Tillsynsinsats på vattenverket genomfördes 2023. Egenkontrollprogram granskat. Bland annat så har provtagning och analys genomförts både på anläggningen och i utgående vatten.</t>
  </si>
  <si>
    <t>Västmanlands län saknar regional vattenförsörjningsplan men Mälarenergi, stadens bolag för VA och fjärrvärmeförsörjning,  håller på att ta fram en egen vattenförsörjningsplan så att hänsyn till miljökvalitetsnormerna ska kunna tas vid övrig planering. Denna implementeras i översiktsplanen.</t>
  </si>
  <si>
    <t>Handlingsplan för yt- och grundvatten, handlingsplan för dagvatten och VA-utvecklingsplan finns framtagna och arbetas aktivt med. Arbete pågår med upprättande av förnyelseplaner för befintliga VA-anläggningar.</t>
  </si>
  <si>
    <t>Finns med i verksamhetsplan för innevarande år men har inte kommit igång än.</t>
  </si>
  <si>
    <t>kommun@arjeplog.se</t>
  </si>
  <si>
    <t>Arjeplog</t>
  </si>
  <si>
    <t>Det saknas arbete med ny VA-plan, vattenanvändning i förändrat klimat samt samverkansplan med andra kommuner om vatten.</t>
  </si>
  <si>
    <t>Vi saknar resurser att kunna genomföra all tillsyn och att skapa vissa styrande dokument som krävs. Liten kommun.</t>
  </si>
  <si>
    <t>Kommunen har nästan inga jordbruksverksamheter, det lilla som finns är i mycket mycket begränsad omfattning. Därmed ej prio i vår kommun.</t>
  </si>
  <si>
    <t>I dagsläget är 2 av 7 kommunala vattentäkter skyddade genom VSO.
Ett nytt VSO är under framtagande, har varit ute på samråd 
 tom 14e mars 2024.
Med de 3 VSO så är de viktigaste vattentäkterna skyddade. De andra har lägre förbrukning.
Ytterligare 2 till VSO ska tillkomma inom nåt år är planen.</t>
  </si>
  <si>
    <t>Har inga VSO beslutade före MB</t>
  </si>
  <si>
    <t>Sker löpande vid annan tillsyn och prövning samt har tidigare år skett vid tillsyn enskilda avlopp/avloppsinventering (ej under 2023 dock).</t>
  </si>
  <si>
    <t>Omfattas ej av detta.</t>
  </si>
  <si>
    <t>I nya planer tas MKN vatten med.
I gällande ÖP finns beskrivningar samt strategier för att arbeta med MKN vatten.</t>
  </si>
  <si>
    <t>VA-planen har löpt ut för ca 2 år sedan och är ännu ej reviderad.</t>
  </si>
  <si>
    <t>Det finns kommunalt fjärrvärmeverk som har utökats nyligt.
Informationsinsatser har genomförts regelbundet via energirådgivare på hemsida, facebook mm.
I övrigt: många hushåll både inom och utom detaljplanelagda områden har bytt ut fastbränsle mot bergvärme. Förbränning av trädgårdsavfall sker i liten omfattning.</t>
  </si>
  <si>
    <t>kommunen@mellerud.se</t>
  </si>
  <si>
    <t>Mellerud</t>
  </si>
  <si>
    <t>Åtgärdspunkterna är väl kända och ansvarsfördelade på respektive verksamhet och införlivade i kommunens målstyrningssystem (Stratsys).</t>
  </si>
  <si>
    <t>En majoritet av de kommunala vattentäkterna har skyddsföreskrifter.
Ny föreskrift/uppdatering pågår för Vänern/Vita Sannar under 2024.</t>
  </si>
  <si>
    <t>Åtgärden är planerad att genomföras under 2024.</t>
  </si>
  <si>
    <t>Kommunen arbetar aktivt med fysisk planering och MKN.</t>
  </si>
  <si>
    <t>VA-plan kommer att revideras under 2024 och även arbetet med dagvattenpolicy mm kommer att genomföras under 2024.</t>
  </si>
  <si>
    <t>Kommunen har bl a infört eldningsförbud inom tätort året runt. Har via hemsida informerat om att elda på rätt sätt samt bedriver klimat- och energirådgivning som syftar till en övergång till bättre och effektivare uppvärmningsmetoder.</t>
  </si>
  <si>
    <t>kommun@kiruna.se</t>
  </si>
  <si>
    <t>Kiruna</t>
  </si>
  <si>
    <t>Kommunen har en tillsynsplan och behovsutredning samt VA-plan. Men plan för vattenanvändning i förändrat klimat samt plan för samverkan saknas.</t>
  </si>
  <si>
    <t>Riskbaserad tillsyn genomförs och krav på åtgärder ställs vid behov, men inte med MKN som utgångspunkt. Tillsynen bidrar visserligen indirekt mot att nå målet.</t>
  </si>
  <si>
    <t>Det finns få eller inga aktiva jordbruk i kommunen.</t>
  </si>
  <si>
    <t>Kommunen har några vattenskyddsområden kvar att ta fram, men minst hälften av de kommunala dricksvattentäkterna är framtagna/reviderade.</t>
  </si>
  <si>
    <t>Bedöms inte som aktuellt, eftersom de vattenskyddsområden som finns är relativt nya alternativt reviderade.</t>
  </si>
  <si>
    <t>Aktiv tillsyn har inte genomförts, om klagomål inkommer så utförs händelsestyrd tillsyn. Under år 2024 kommer aktiv tillsyn av vattenskyddsområden att påbörjas.</t>
  </si>
  <si>
    <t>Regelbunden tillsyn av vattenverken sker och i mycket stor utsträckning utförs denna enligt kontrollplan.</t>
  </si>
  <si>
    <t>Kommunen har inga politiska uppdrag för hantering av MKN på en mer övergripande nivå. Inga resurser eller prioritering finns för att uppdatera gamla detaljplaner i syfte att säkerställa att MKN vatten kan följas. Däremot behandlar vi frågan i varje enskild ny detaljplan med Länsstyrelsen som tillsynsansvarig.</t>
  </si>
  <si>
    <t>Kommunen arbetar aktivt med bl.a. vattentjänstplan.</t>
  </si>
  <si>
    <t>Kommunen bedriver tillsyn i händelse av inkomna klagomål. Förslag till policy för vedeldning har varit uppe för beslut, men avvisades av den politiska ledningen.
Tekniska Verken i Kiruna AB har under delar av året övergått till att leverera fjärrvärme genererat genom spillvärme från LKAB.</t>
  </si>
  <si>
    <t>trosa@trosa.se</t>
  </si>
  <si>
    <t>Trosa</t>
  </si>
  <si>
    <t>Åtgärden har precis påbörjats.</t>
  </si>
  <si>
    <t>Tillsyn på åtgärder i förorenad mark i samband med exploatering har utförts och krav har ställts. Egeninitierad tillsyn på förorenade områden har utförts i mindre grad och inga krav har ställts (än).</t>
  </si>
  <si>
    <t>Tillsyn på jordbruk sker med relativt låg tillsynsfrekvens pga resursbrist. Jordbruk som har fått tillsyn har också fått krav på åtgärd vid brister.</t>
  </si>
  <si>
    <t xml:space="preserve">Stärkt områdesskydd är under samråd för den största (kommunala) vattentäkten och planeras för den näst största. 
</t>
  </si>
  <si>
    <t>Nytt skyddsområde och föreskrifter har utretts, riskanalys har utförts, information till politiker men ännu ej beslutats.</t>
  </si>
  <si>
    <t>Tillsyn har utförts på de 3 vattentäkterna i kommunen som omfattas av 3a.</t>
  </si>
  <si>
    <t>Ej aktuellt – kommunen har inte föreskrivit tillståndsplikt.</t>
  </si>
  <si>
    <t xml:space="preserve">Utifrån ett ÖP- och DP-perspektiv arbetar vi med att uppnå målet, dock saknas den regionala vattenförsörjningsplanen. Vi arbetar mot målet utifrån de underlag vi har.
</t>
  </si>
  <si>
    <t>En Vattentjänstplan är beslutad. Kommunen har påbörjat arbetet med att genomföra åtgärderna så att miljökvalitetsnormer för yt- och grundvatten ska kunna följas.</t>
  </si>
  <si>
    <t>Trosa kommun har information om hur och vad man får elda på hemsidan och i lokala hälsoskyddsföreskrifter. Det finns begränsning för eldning både i tid och inom vissa områden. Det finns information om olika uppvärmningssätt och deras miljöpåverkan på hemsidan.</t>
  </si>
  <si>
    <t>kommunstyrelsen@alingsas.se</t>
  </si>
  <si>
    <t>Alingsås</t>
  </si>
  <si>
    <t>Det finns tillsynsplan och en  behovsutredning för miljöfarlig verksamhet (avlopp, förorenade områden, vattenskyddsområden, jordbruk).
I samband med både detalj- och översiktlig planering tar kommunen fram de underlag som krävs för att visa på hur de föreslagna åtgärderna påverkar på MKN, samt hur vi säkerställer att MKN uppnås.
En vattentjänstplan har tagits fram och den träder i kraft under 2024. En tjänst i form av en VA-strateg gör det möjligt att arbeta med frågorna framöver.
Alingsås samverkar med berörda kommuner inom Säveåns vattenråd. 
Alingsås bedöms vara självförsörjande beträffande dricksvatten, vilket minskar behovet att ett kommungräns överskridande samarbete beträffande dricksvatten  Från södra kommundelen exporteras dricksvatten till Lerum  kommun. Spillvatten från den södra kommundelen leds till en viss utsträckning till Gryabs ledningar i Lerum kommun.</t>
  </si>
  <si>
    <t xml:space="preserve">Tillsynen över förorenade områden har styrts av en handlingsplan som kommunen har tagit fram. En av prioriteringsgrunderna i handlingsplanen är skydd av vattentäkter, grundvatten, ytvatten och vattenförekomster.
På grund av för lite resurser har endast en del av handlingsplanen för förorenade områden kunnat genomföras.
</t>
  </si>
  <si>
    <t xml:space="preserve">Tillsyn inom lantbruk prioriteras i de geografiska områdena där MKN inte uppfylls om påverkanstrycket från verksamheten är relevant för de parametrar som inte uppnår MKN.
Vattenskyddsområden och närhet till känsliga vattendrag har utgjort ett underlag för prioritering av tillsynen.
</t>
  </si>
  <si>
    <t xml:space="preserve">Vattenskydds-område finns inom kort fastställt för alla kommunala vattentäkter.
Det finns två kommunala ytvattentäkter och fem grundvattentäkter. Föreskrifter för nödvattentäktens skyddsområde kommer att fastställas under 2024. HAVs vägledning om inrättande av vattenskyddsområden (rapport nr 2021:4) har använts som ett stöd för kommunen i arbetet med inrättande av vattenskyddsområdet för nödvattentäkten. Alla inrättade vattenskyddsområde bedöms har tillräckliga skyddsföreskrifter.
</t>
  </si>
  <si>
    <t xml:space="preserve">Planerad start av översyn och eventuell revidering av skyddsföreskrifter är 2028.
Vi ser egentligen inget akut behov av revidering (därav tidplanen) men vi har för avsikt att genomföra en översyn för att säkerställa att de hålls aktuella.
Anledningen till att vi inte kommit längre är resursbrist avseende så väl personal som ekonomiska förutsättningar, vilket gjort att denna fråga inte har kunnat prioriteras.
</t>
  </si>
  <si>
    <t>Tillsyn inom vattenskyddsområden prioriteras högt, dock har resurserna varit för små för att kunna göra särskilda tillsynsinsatser inom vattenskyddsområdena, men när det gäller t ex. lantbrukstillsyn och avloppstillsyn prioriteras verksamheter som ligger i vattenskyddsområden högre än verksamheter utanför vattenskyddsområdena.</t>
  </si>
  <si>
    <t>Det saknas föreskrifter och skyddsområde för större enskilda vattentäkter. Det bedrivs ingen tillsyn i närområdet till större enskilda vattentäkter</t>
  </si>
  <si>
    <t>Åtgärden har genomförts till stor del. 
Det återstår att se över gamla detaljplaner, samt gamla detaljplaner som bidrar  till kumulativ påverkan på vattenförekomster och där behov finns att ersätta dessa med nya DP för att säkerställa att MKN för vatten ska kunna följas.</t>
  </si>
  <si>
    <t xml:space="preserve">Vi har en färdig och fastställd dagvattenplan. 
Beslutat dagvattenplan innehåller ett antal åtgärder som innebär positiv effekt på recipienter och som strävar efter att miljökvalitetsnormerna uppnås. 
För att uppnå MKN i kommunens vattenförekomster ställs krav på rening av dagvatten vid ny- och större ombyggnationer. Kraven kan även användas i vägledande syfte i redan bebyggd miljö. Om kommunen beslutar att ta fram lokala åtgärdsprogram (LÅP) för sina vattenförekomster kan reningskraven anpassas efter åtgärdsbehovet i respektive vattenförekomst.
Vi har en färdig VA-plan. Den kommer att fastställas med ett beslut i kommun fullmäktige innan sommaren 2024 
Åtgärder framtagna i VA-planen kommer att påbörjas under 2024. 
Även dessa innebär en positiv effekt på recipienter och strävar efter att Miljökvalitetsnormerna uppnås, samt är inarbetade i budget och verksamhetsplan.
Samverkan i VA-planeringen har skett med Länsstyrelsen.
</t>
  </si>
  <si>
    <t>Kommunen har informerat om ”eldning på rätt sätt”. 
under 2020/2021, med informationskampanjen ”Tänd i toppen”.
I lokala hälsoskyddsföreskrifter finns det begränsningar under tiden (15 april -30 september) för eldning inom detaljplan och områdesbestämmelser. Det gäller för eldning av löv, kvistar och övrigt trädgårds-avfall.
Kommunen har verkat för omställning till värmeförsörjning som ger mindre utsläpp genom att fjärrvärmeverket sakta byggs ut.
Det återstår att informera om förbättringar som fastighetsägaren kan göra i  sin värmeanläggning</t>
  </si>
  <si>
    <t>kontaktcenter@helsingborg.se</t>
  </si>
  <si>
    <t>Helsingborg</t>
  </si>
  <si>
    <t xml:space="preserve">Kommunen har identifierat de vattenförekomster som riskerar att inte uppnå MKN vatten, men inte fullt ut identifierat åtgärdsbehovet. Då ingen av vattendragsförekomsterna, och endast 2 av 4 kustvattenförekomster, uppnår god status behöver i princip hela kommunen prioriteras gällande MKN vatten.
Ex. När det gäller jordbruk i tillsynsplanen så framgår det att ”Alla vattenförekomster i Helsingborg har dålig status men vi prioriterar i möjligaste mån vattenförekomster där vi bedömer att tillsynen har störst effekt. Tillsynen ligger även i linje med åtgärd 2 i Västerhavets samt Södra Östersjöns åtgärdsprogram inom vattenförvaltningen.” Vi har identifierat åtgärdsbehovet gällande växtnäring inom jordbrukssektorn genom att konstatera att det ligger utanför vad vi kan kräva inom ramen för vår tillsyn, men vårt arbete med information, rådgivning och tillsyn inom området fortsätter ändå. 
Det finns idag olika inställningar internt och i kommunala bolag till hur vi ska arbeta med MKN vatten.
Arbete pågår för att förbättra samverkan mellan stadens förvaltningar och VA-bolag. En utredning genomförs inom staden med syfte att ta fram en övergripande struktur för vattenplanering. 
 I dagsläget har vi också samarbetsforum där vi möts förvaltningsövergripande.
Kommunen samverkar med andra aktörer i vattenråd och kustvattenkommitté.
Gällande plan för vattenanvändning i ett förändrat klimat så arbetar Helsingborgs stad tillsammans med NSVA med detta genom Green City Accord där syftet är att ta fram målsättningar och strategier för att fram till 2030 kunna accelerera arbetet mot en mer hållbar vattenanvändning med fokus på att minska hushållens dricksvattenförbrukning samt minska läckaget på dricksvattenledningar.
</t>
  </si>
  <si>
    <t xml:space="preserve">I den händelsestyrda tillsynen är risken för spridning av föroreningar till ytvatten en av de bedömningspunkter för vilka krav vi ställer på åtgärder.
I den egeninitierade tillsynen har vi prioriterat MIFO-objekt som ligger nära ytvatten eller innebär stor risk för spridning till ytvatten. För ett urval sådana MIFO-objekt i vår kommun har vi ställt krav på inventeringar, utredningar och avhjälpandeåtgärder. När vi har motiverat krav på utredningar och åtgärder har vi delvis motiverat detta genom att hänvisa till miljökvalitetsnormer för ytvatten, aktuell status i berört vattendrag och beslutad status enligt gällande förvaltningscykel.
</t>
  </si>
  <si>
    <t xml:space="preserve">Vi arbetar strukturerat med riskbaserad tillsyn av växtnäring och växtskydd och prioriterar även utifrån hur nära en verksamhet befinner sig till vattendrag med sämre klassning.VISS ger oss dock ingen hjälp till prioritering då inga av våra vatten uppnår god status pga fosfor då vi har ca 65 % åkermark i kommunen. Sedan har vi flera små vattendrag som rinner rätt ut havet som har än sämre status än de i VISS (det vet vi utifrån egna mätningar) där vi även fokuserar på lantbruk/växthus då miljöpåverkan är stor.
Vi arbetar även strukturerat med läckagetillsyn på växthus och delat in arbetet utifrån de olika avrinningsområdena. 
</t>
  </si>
  <si>
    <t xml:space="preserve">Vattenskyddsområden med föreskrifter finns för de större vattentäkterna men saknas fortfarande för ett par enskilda vattentäkter. Svårt att veta hur vi ska vikta vattentäkter gentemot de mkt större VSO. Finns ex flera kommunala vattentäkter som saknar skydd eller har gamla skyddsområden/föreskrifter.
Reservvattentäkten saknar skydd.
</t>
  </si>
  <si>
    <t>Skyddsföreskrifterna för huvudvattenskyddsområdet har uppdaterats 2010. Föreskrifterna för reservvattentäkten är från 1996, en revidering av dessa är planerad inom de närmsta åren.</t>
  </si>
  <si>
    <t>Miljöförvaltningen har genomfört tillsyn i två vattenskyddsområden, varav ett under 2023, Det tredje området ska revideras och vi har därför avvaktat med tillsyn. Vi har tidigare samverkat i ett tillsynsprojekt i vattenskyddsområde lett av Miljösamverkan Skåne där även Länsstyrelsen finns med.
VA-bolaget gör ronderingar. Verksamheter kontrolleras inte.</t>
  </si>
  <si>
    <t xml:space="preserve">Vi bedriver aktiv tillsyn enligt miljöbalken över vattenskyddsområden.  
Vattenskyddsområden med föreskrifter finns för de större vattentäkterna men saknas fortfarande för ett par enskilda vattentäkter. 
</t>
  </si>
  <si>
    <t>MKN för vatten beaktas alltid vid fysisk planering. Detaljplanen säkerställer att MKN inte försämras men då ingen av vattenförekomsterna på land uppnår god status idag så innebär det att vi i de allra flesta fall inte heller förbättrar vatten enligt vattendirektivet. Det finns stora svårigheter att få till åtgärder i befintliga områden för att nå god status. Vi hade önskat ett bättre planeringsunderlag för att förstå var åtgärder ger bäst effekt. Ett planeringsunderlag som tar avstamp i avrinningsområden, som visar på var det finns behov av mellankommunal samverkan eller var det går att hitta synergieffekter med insatser som görs för utveckling av grön infrastruktur, park- och naturmark. Analysen bör integreras i översiktsplaneprocessen, enligt Boverket vägledning för MKN i översiktsplanering. Det saknas information på avrinningsområdes nivå för att bedöma konsekvenser av genomförande av detaljplaner gällande möjligheten att uppnå god status. Vidare saknar vi ett lagligt stöd att verka för åtgärder utanför detaljplanerat område och som möjliggör för fler åtgärder på kvartersmark inom detaljplanerat område. Vi arbetar i begränsad omfattning med planbestämmelser för att säkra möjlighet till rening.</t>
  </si>
  <si>
    <t xml:space="preserve">Dagvattenplanen för Helsingborgs stad uppdaterades 2023. Den utgör ett operativt dokument där åtgärdsförslag tagits fram för att öka kapaciteten i dagvattensystemet samt för att arbeta aktivt med att minska föroreningsbelastning på recipienter. En föroreningskartering har tagits fram med hjälp av det webbaserade programmet StormTac. Föroreningskarteringen är, trots osäkerheterna, ett viktigt redskap för att arbeta vidare med EU:s vattendirektiv och etappmål 2. Helsingborgs stad har riktvärden för utsläpp av föroreningar till dagvatten. Syftet med riktvärdena är att begränsa föroreningsutsläpp från befintlig miljö och nyexploateringar för att på sikt kunna följa miljökvalitetsnormerna för vattendragen inom staden.
Det finns en uppdaterad saneringsplan för Helsingborgs centralort med syfte att minska utsläpp av orenat avloppsvatten, sk bräddning, till Helsingborgs recipienter. 
</t>
  </si>
  <si>
    <t xml:space="preserve">Vi informerar om eldning "på rätt sätt". Vi har infört begränsningar för eldning av trädgårdsavfall. Kommunen har informerat om förbättrande åtgärder i fastighetsägarens värmeanläggning. Kommunen har verkat för omställning till värmeförsörjning som ger mindre utsläpp. Kommunen har energirådgivare som jobbar aktivt med stöd och rådgivning.
</t>
  </si>
  <si>
    <t>kommun@askersund.se</t>
  </si>
  <si>
    <t>Askersund</t>
  </si>
  <si>
    <t>Utsläpp till vatten beaktas alltid vid miljötillsyn.</t>
  </si>
  <si>
    <t>Vi har begärt mer resurser, åtgärden är påbörjad.</t>
  </si>
  <si>
    <t>Vid tillsyn ställs krav på åtgärder när brister upptäcks</t>
  </si>
  <si>
    <t>Avser VA-huvudmannens dricksvattentäkter. (kommunen)
Kommunen har gjort en översyn gällande befintliga vattenskyddsområden.</t>
  </si>
  <si>
    <t>Kommunen har konstaterat att det är 3 vso som behöver ses över. Askersunds kommun planerar att lämna in ansökan om nya vattenskyddsområden med tillhörande skyddsföreskrifter för vattentäkterna i Åsbro, Mariedamm och Ekershyttan (Zinkgruvan). Föreskrifterna har varit ute på samråd och kommer lyftas i kommunfullmäktige inom kort.</t>
  </si>
  <si>
    <t>planeras 2024</t>
  </si>
  <si>
    <t>Ej utfört</t>
  </si>
  <si>
    <t>DP och ÖP Askersund</t>
  </si>
  <si>
    <t>Resursbrist, liten kommun med små möjligheter att arbeta med strategisk planering.</t>
  </si>
  <si>
    <t>Kommunen har informerat om eldning "på rätt sätt"
Kommunen har infört begränsningar för eldning av trädgårdsavfall</t>
  </si>
  <si>
    <t>kommun@laxa.se</t>
  </si>
  <si>
    <t>Laxå</t>
  </si>
  <si>
    <t>Omhändertas i arbetet med framtagande av Vattentjänstplan som beräknas vara antagen Q1 2025
Med hjälp av konsulter.</t>
  </si>
  <si>
    <t>Vid tillsyn ställs krav på åtgärder när brister upptäcks
Inom lantbrukstillsynen finns inte kännedom om alla de små verksamheterna. Vi saknar kunskap om vem som brukar mark. Vid besök för första gången visar det sig ganska ofta att någon annan än just den vi besöker brukar marken. De anmälningspliktiga och tillståndspliktiga får återkommande tillsyn.</t>
  </si>
  <si>
    <t>Tillsyn har skett en gång de senaste 20 åren.</t>
  </si>
  <si>
    <t>Laxå kommuns 2 vattenskyddsområden inrättades efter miljöbalkens inträde.</t>
  </si>
  <si>
    <t>ej planerad, utöver vattenskyddsområden.</t>
  </si>
  <si>
    <t>Översiktsplan: Kommer behandlas i den nya MKB:n för den nya översiktsplanen"
Detaljplan: Behöver också mer kunskap.</t>
  </si>
  <si>
    <t>Under framtagande</t>
  </si>
  <si>
    <t>Kommunen har informerat om eldning "på rätt sätt"
Lokala föreskrifter för eldning i panna inomhus och eldning av trädgårdsavfall utomhus finns.
Miljöavdelningen jobbar aktivt för att verksamheter inte ska elda avfall.</t>
  </si>
  <si>
    <t>info@ekero.se</t>
  </si>
  <si>
    <t>Ekerö</t>
  </si>
  <si>
    <t>Vi arbetar med att ta fram en VA- och vattentjänstplan som också innehåller en dagvattenplan. Vi samarbetar med kommuner som vi delar vattenförekomster med genom olika projekt, till exempel planerar vi att ta fram ett lokalt åtgärdsprogram med Stockholms stad för en gemensam vattenförekomst. Vi har inte något kontinuerligt systematiskt arbete med andra kommuner utöver medverkan i Mälarens vattenvårdsförbund. Kommunen saknar tjänsteperson som har ansvar för att samordna arbetet internt men en utredning pågår för att titta på vilken typ av vattenresurs som ska anställas i kommunen.</t>
  </si>
  <si>
    <t xml:space="preserve">Kommunen har valt att prioritera utifrån branscher i första hand och har börjat med de ”värsta”, t ex så bedrivs tillsyn på förorenad mark kopplat till marinor. Men eftersom nästan alla vattenförekomster som kommunen påverkar har förhöjda TBT-halter får det en positiv effekt vad gäller möjligheten att på sikt klara MKN. En annan prioriterad bransch är handelsträdgårdar. Dessa har inte koppling till MKN på samma sätt, men är vanliga i kommunen. 
Kommunen har gjort en översiktlig inventering av potentiella källor till PFAS inom del av kommunen som prioriterades med tanke på MKN och vattenskyddsområde.
</t>
  </si>
  <si>
    <t>Kommunen väger in MKN vid planering och prioritering av tillsyn, men även andra aspekter vägs in. Tex så ingår större delen av kommunen i vattenskyddsområde. Så att minska utsläpp till vatten är generellt i fokus, men inte alltid kopplat till de olika vattenförekomsterna.</t>
  </si>
  <si>
    <t>Ingen tjänsteperson har ansvaret att göra detta i kommunen. Det ska rekryteras en ny resurs som arbetar med vattenfrågor, eventuellt kan ansvaret hamna på den personen i framtiden.</t>
  </si>
  <si>
    <t xml:space="preserve">Gällande översiktsplan saknar tydliga ställningstaganden
kring hur den ska bidra till att MKN för vatten ska uppfyllas. I Detaljplaneringen är det en mer tydligt uttalad parameter. 
</t>
  </si>
  <si>
    <t>Få faktiska åtgärder har kommit till men flera planeras. Ett förslag till VA- och vattentjänstplan med dagvattenplan har tagits fram och förväntas antas under 2024-2025.</t>
  </si>
  <si>
    <t>Kommunen informerar om hur man eldar på rätt sätt och vilka regler som gäller kring eldning i kommunen på kommunens hemsida.</t>
  </si>
  <si>
    <t>kommunen@ystad.se</t>
  </si>
  <si>
    <t>Ystad</t>
  </si>
  <si>
    <t>Kommunen har kännedom om de vattenförekomster 
som riskerar att inte uppnå mkn för vatten. 
Kommunen samverkar med andra aktörer som 
delar samma avrinningsområde.</t>
  </si>
  <si>
    <t>Fokus har legat på miljöfarlig verksamhet och jordbruk. 
Från och med 2024 kommer mer resurser att läggas på 
förorenad mark.</t>
  </si>
  <si>
    <t>Kontinuerlig tillsyn har skett under flera år på 
jordbruk.</t>
  </si>
  <si>
    <t>Nya vattenskyddsområden för samtliga kommunala 
vattentäkter har beslutats 2023 av Länsstyrelsen, 
men ett område, Nedraby, har överklagats till regeringen.</t>
  </si>
  <si>
    <t xml:space="preserve">Nya vattenskyddsområden för samtliga kommunala 
vattentäkterna har beslutats 2023 av Länsstyrelsen.
</t>
  </si>
  <si>
    <t>Länsstyrelsen har tillsynsansvaret för Ystads kommuns vattenskyddsområden.</t>
  </si>
  <si>
    <t>Fokus har varit på ett egenkontrollprogram för dricksvatten för vattentäkter för fler än 50 personer.</t>
  </si>
  <si>
    <t xml:space="preserve">I översiktsplanearbetet tas alltid hänsyn till mkn för vatten. Vi förhåller oss alltid till våra strategier, planer och program kopplade till vatten, skyfall, VA m.fl.
Vi arbetar delvis med att se över gamla detaljplaner som bidrar till kumulativa negativa effekter för vattenföre-komster. Dock tas oftast frågorna omhand i de fall de kan samordnas med framtagande av nya detaljplaner.
</t>
  </si>
  <si>
    <t xml:space="preserve">Det finns VA-planer men en del delar fattas, till exempel plan för dagvattenrening och Vattenförsörjningsplan för kommande generationer.
</t>
  </si>
  <si>
    <t xml:space="preserve">Vi har verkat för omställning till fjärrvärme för uppvärmning vilket har gett mindre utsläpp. Kommunen informerar om eldning på rätt sätt och har begränsat eldning av trädgårdsavfall samt eldning inom detaljplanelagt område.
</t>
  </si>
  <si>
    <t>stad@molndal.se</t>
  </si>
  <si>
    <t>Mölndal</t>
  </si>
  <si>
    <t>Sedan november 2021 finns beslut om en strategisk samordning av vattenförvaltningsarbetet med en tjänst för samordning, en arbetsgrupp och en styrgrupp.
Under 2022-2023 genomfördes ett förvaltningsövergripande arbete med att ta fram en "Åtgärdsplan för Mölndals stads interna arbete med åtgärder inom vattenförvaltning 2023 -2027". Planen förväntas antas under Q1 2024. Av planen framgår konkreta aktiviteter som bedöms bidra till åtgärdens måluppfyllelse respektive till det interna vattenförvaltningsarbetet. Aktiviteterna har utpekade ansvariga förvaltningar och år för genomförande. Avseende åtgärd 1 ingår tio aktiviteter och för det samordnade arbetet som syftar till praktiskt genomförande och uppföljning ingår 34 aktiviteter. Under aktuell period bedöms två respektive två aktiviteter vara klara. 
Av åtgärdsplanen framgår även för vilka vattenförekomster åtgärder behövs, dvs för vilka det finns ett gap mellan status och beslutade normer. Lokala åtgärdsprogram är framtagna för två vattenförekomster och med detta som underlag planeras praktiska åtgärder för att förbättra statusen. För 14 andra vattenförekomster har en genomgång gjorts för att identifiera behov av ytterligare miljödata, åtgärder och/eller effektuppföljning av åtgärder. 
I stadens digitala kartor visas de vattenförekomster som har ett gap mellan status och beslutad MKN samt de identifierade åtgärdsförslag som finns inom kommunen. Dessa skikt ligger som grund för åtgärdsplanering samt som beslutsunderlag vid fysisk planering. Skikten framgår även i översiktsplanen som antogs under 2023. För att VISS ska utgöra ett tillförlitligt underlag efterfrågas att Länsstyrelsen och Vattenmyndigheten för in genomförda åtgärder i VISS. I annat fall sker bedömningar och prioriteringar på fel grunder.
Mölndals stad samverkar aktivt inom två vattenråd samt med grannkommuner avseende lokala åtgärdsprogram och vid bedömning av behov av miljödata respektive åtgärder. Det interna förankringsarbetet mellan tjänstepersoner och politiker som representerar staden i vattenorganisationerna har stärkts under året.</t>
  </si>
  <si>
    <t>Löpande tillsyn utfördes. MKN för vatten är med som prioriteringsgrund i behovsutredning och tillsynsplan från 2024. Några utredningar där påverkan på vatten är en aspekt genomfördes med statliga bidrag. Det ingår en aktivitet i stadens åtgärdsplan för vattenförvaltning. Under aktuell period bedöms ingen aktivitet vara klar.</t>
  </si>
  <si>
    <t>Löpande tillsyn utfördes. MKN för vatten är med som prioriteringsgrund i behovsutredning och tillsynsplan från 2024. Det ingår två aktiviteter i stadens åtgärdsplan för vattenförvaltning. Under aktuell period bedöms ingen aktivitet vara klar.</t>
  </si>
  <si>
    <t>I samband med utredning och ansökan om nytt vattenskyddsområde med moderna föreskrifter för huvudvattentäkten och den primära reservvattentäkten genomfördes riskinventering och analys. Vissa åtgärder är identifierade och vissa risker hanteras i föreskrifter som gäller från våren 2023 eller är under införande efter övergångsperiod.
Avseende åtgärd 3 a ingår en aktivitet i stadens åtgärdsplan för vattenförvaltning. Under aktuell period bedöms aktiviteten vara initierad.</t>
  </si>
  <si>
    <t>Nytt vattenskyddsområde med moderna föreskrifter för huvudvattentäkten och den primära reservvattentäkten är beslutat av länsstyrelsen i december 2022. Av den kommunala vattenförsörjningsplanen som antogs 2023 framgår att behov av nya vattentäkter och därmed även behov av revidering av äldre vattenskyddsområden för att säkerställa försörjningen till 2050 ska utredas under de kommande fem åren.
Avseende åtgärd 3b ingår två aktiviteter i stadens åtgärdsplan för vattenförvaltning. Under aktuell period bedöms ingen aktivitet vara klar, men en vara initierad.</t>
  </si>
  <si>
    <t>Kommunen har inte haft tillsyn inom vattenskyddsområden. Ansökan om delegation är insänd till länsstyrelsen. Miljöinspektörer har varit delaktiga i arbetet inför nytt vattenskyddsområde. Uppstart av samarbete med grannkommun avseende tillsyns- och tillståndsärenden inom nytt vattenskyddsområde är genomfört. 
Avseende åtgärd 3 c ingår två aktiviteter i stadens åtgärdsplan för vattenförvaltning. Under aktuell period bedöms ingen aktivitet vara klar, men en vara initierad.</t>
  </si>
  <si>
    <t>Tillsyn av vattentäkter sker inom livsmedelskontrollen. Tillsyn sker inte specifikt avseende uttagets storlek. Enskilda vattentäkter skyddas genom miljötillsyn för enskilda avloppsanläggningar då risk för påverkan på vattentäkter alltid bedöms. 
Avseende åtgärd 3d ingår två aktiviteter i stadens åtgärdsplan för vattenförvaltning. Under aktuell period bedöms ingen aktivitet vara klar.</t>
  </si>
  <si>
    <t>Mölndals stad har en nyligen antagen översiktsplan (2023-03-15) där det framgår hur kommunen anser att miljökvalitetsnormerna ska nås och följas på en översiktlig nivå. Utöver det tas en åtgärdsplan fram utifrån Vattenmyndighetens åtgärdsprogram. Åtgärdsplanen tillsammans med åtgärdsskiktet som finns i översiktsplanens digitala karta visar inriktningen för att klara miljökvalitetsnormerna. Exempel på åtgärder som föreslås är våtmarker, kantzoner och vandringshinder. 
Miljökvalitetsnormer för vatten finns alltid med i arbetet med att ta fram detaljplaner. Frågan utreds och eventuella åtgärder säkerställs i genomförandet av detaljplanen. 
Avseende åtgärd 4 ingår tio aktiviteter i stadens åtgärdsplan för vattenförvaltning. Under aktuell period bedöms ingen aktivitet vara klar, men flera vara initierade.</t>
  </si>
  <si>
    <t>Delar av VA-plan finns redan framtagna sen tidigare, material behövs revideras och sammansättas till en färdig VA-plan. I arbetet med vattentjänstplanen 2023 genomfördes en översiktlig miljöbedömning av hur vattenförsörjning påverkar yt- och grundvatten samt hur spillvatten- respektive dagvattenhantering påverkar de vattenförekomster som är recipienter. 
Avseende åtgärd 5 ingår sex aktiviteter i stadens åtgärdsplan för vattenförvaltning. Under aktuell period bedöms arbetet inte kommit i gång mer än i planeringsfas.</t>
  </si>
  <si>
    <t>I Mölndals stad är det förbjudet att elda trädgårdsavfall i område med detaljplan eller samlad bebyggelse mellan den 1 maj och den 30 september. Fastställt i stadens lokala föreskrifter.
Staden informerar om att elda ”på rätt sätt” på hemsidan. Annonser om vikten av att elda rätt har varit införd i Mölndals Posten tre gånger under 2023.
Staden erbjuder fastighetsnära insamling av trädgårdsavfall, till en abonnemangsavgift.
Staden arbetar kontinuerligt för ökad anslutning till fjärrvärme för att minska både klimatutsläpp och i förlängningen dioxinutsläpp. Finns som åtgärd i stadens energiplan. Staden har redan väl utbyggd fjärrvärme och därmed färre småhus med egen förbränning.
Informationsblad lämnas till medborgare som planerar att installera braskamin, där information ges om hur bränsle och eldning bör hanteras för att minska negativa effekter. Informationen ska undertecknas för att visa att sökande tagit del av informationen. 
Avseende åtgärd 6 ingår åtta aktiviteter i stadens åtgärdsplan för vattenförvaltning. Under aktuell period bedöms arbetet för de flesta åtgärderna inte kommit i gång mer än i planeringsfas.</t>
  </si>
  <si>
    <t>bollnas@bollnas.se</t>
  </si>
  <si>
    <t>Bollnäs</t>
  </si>
  <si>
    <t>Kommunövergripande arbete bedrivs där frågorna beaktas i Va-dagvattengrupp, i VA-plan, i tillsynsplanering och i arbete med översikts- och detaljplaner. Samverkan sker även över kommungränsen med andra berörda kommuner. Inventering av enskilda avlopp har gjorts med prioritering utifrån avrinningsområden.</t>
  </si>
  <si>
    <t>Arbete med förorenade områden sker med utredningar och provtagningar av områden. En ännu tydligare koppling till MKN skulle kunna göras. Kommunen har rutiner för ärenden kopplade till hantering av massor.</t>
  </si>
  <si>
    <t>Regelbunden tillsyn sker på C-lantbruk, pga resursbrist så sker inte tillsyn på U-lantbruk i dagsläget. Deltar i projekt initierade av jordbruksverket, exvis kring växtnäring kopplat till avrinningsområden.</t>
  </si>
  <si>
    <t>Översyn av befintliga vattenskyddsområden har gjorts och revidering av föreskrifter pågår. Regelbunden tillsyn sker av vattentäkter.</t>
  </si>
  <si>
    <t>Översyn av befintliga vattenskyddsområden har gjorts och revidering av föreskrifter pågår.</t>
  </si>
  <si>
    <t>Regelbunden tillsyn sker.</t>
  </si>
  <si>
    <t>Regelbunden tillsyn sker av vattentäkter.</t>
  </si>
  <si>
    <t xml:space="preserve">Bollnäs kommun har sedan den gällande översiktsplanen för Bollnäs kommun antogs 2015 bland annat antagit en VA-plan, Vattentjänstplan, dagvattenstrategi och dagvattenriktlinjer. 
Bollnäs kommun har även en förvaltningsövergripande grupp för arbetet med vatten. 
Arbetet med miljökvalitetsnormer fortgår enligt gällande lagstiftning i varje enskild detaljplan utifrån vägledningen i översiktsplanen och tillhörande styrdokument.
Bollnäs kommun saknar dock ett tydligt makroperspektiv på MKN-vatten och det hanteras oftast bara i enskilda ärenden på en fastighetsnivå.
Bollnäs kommun kommer under 2024 att påbörja arbetet med en ny översiktsplan och även påbörja arbetet med att se över gällande styrdokument för att på ett bättre sätt kunna se över att uppfylla MKN-vatten, både den kemiska och ekologiska statusen.
</t>
  </si>
  <si>
    <t>Kommunen har antagit en VA-plan, Vattentjänstplan, dagvattenstrategi och dagvattenriktlinjer. Bollnäs kommun har även en förvaltningsövergripande grupp för arbetet med vatten.</t>
  </si>
  <si>
    <t>Har inte prioriterats.</t>
  </si>
  <si>
    <t>information.lekeberg@lekeberg.se</t>
  </si>
  <si>
    <t>Lekeberg</t>
  </si>
  <si>
    <t>genomförandegraden skiljer sig en hel del mellan a, b och c. På A svarar vi 4, på detaljplan svarar vi 4 och resten svarar vi 2.
ÖP och VA:
Kommunen saknar en planering för genomförandet av Vattenmyndighetens åtgärdsprogram, ett förvaltningsövergripande arbetssätt för vattenförvaltningsfrågor, och plan för vattenanvändning i ett förändrat klimat. Däremot identifieras de vattenförekomster som riskerar att inte uppnå MKN för vatten i pågående arbete med översiktsplanen, där också MKN för yt- och grundvatten säkerställs med riktlinjer för planering och byggande</t>
  </si>
  <si>
    <t>Vi har försökt söka resurs. åtgärden är påbörjad.</t>
  </si>
  <si>
    <t>Vid tillsyn ställs krav på åtgärder när brister upptäcks-
Inom lantbrukstillsynen finns inte kännedom om alla de små verksamheterna. Vi saknar kunskap om vem som brukar mark. Vid besök för första gången visar det sig ganska ofta att någon annan än just den vi besöker brukar marken. Tillsyn sker återkommande på anmälningspliktiga och tillståndspliktiga lantbruk. Många mindre lantbruk har fått tillsyn men inte alla.</t>
  </si>
  <si>
    <t xml:space="preserve">Inom Lekebergs kommun finns inga vattenskyddsområden för dricksvatten, eftersom kommunen inte har något eget vattenverk. De tidigare vattenskyddsområdena för dricksvatten som fanns i kommunen har beslutats att upphöra gälla. Detta eftersom kvalitén på dricksvattnet var för låg för att användas för ändamålet dricksvatten. I nuläget får kommunen sitt dricksvatten levererat från Örebro kommun och Laxå kommun.
Enligt tillsynsmyndighetens register finns 13 vattenverk i Lekebergs kommun. 2 av dem omfattas av åtgärd 3a men den är inte kommunal.
</t>
  </si>
  <si>
    <t>DP svarar 4
Kommunen använder de digitala kartunderlagen i den fysiska planeringen och tar hänsyn till och samordnar översiktsplaneringen med andra aktuella planeringsunderlag. Men arbetet med att fysisk planering genomförs i huvudsak inte i samverkan med berörda kommuner inom avrinningsområdet och kommunen har inte gjort någon översyn av äldre detaljplaner. (Svar från ÖP)</t>
  </si>
  <si>
    <t>Kommunen har en mycket begränsad organisation när det gäller VA. Det gör att prioriteten har varit att drifta och anpassa anläggningar för att uppfylla de behov som finns kopplat till försörjning av dricks- och spillvatten. Det har inneburit att den strategiska planeringen kopplat till VA har uteblivit i många delar. Kommunen ser ett behov av att börja arbeta med dessa frågor och hoppas att ökade personalresurser kan innebära att arbetat kommer framåt inom en snar framtid. 
Gällande dagvatten arbetar kommunen med åtgärder främst inom lokal fördröjning vid skyfall. Detta görs både för framtida och äldre bebyggelse, dock är detta ett arbete som tar tid och kommer att behöva arbetas med över tid.</t>
  </si>
  <si>
    <t>Lokala föreskrifter för hur eldning ska ske finns. Både för panna inomhus och gällande trädgårdsavfall.
Tillsynsmyndigheten handlägger klagomål på eldning och arbetar för att invånare och företagare inte ska elda avfall.</t>
  </si>
  <si>
    <t>vellinge.kommun@vellinge.se</t>
  </si>
  <si>
    <t>Vellinge</t>
  </si>
  <si>
    <t>Inom kommunen har förvaltningsövergripande arbetssätt för ex dagvatten, rening och fördröjning, ÖP, Dp, åtgärder avseende klimatförändringar. En plan för olika risker gällande vatten håller på att tas fram och en vattengrupp med Plan, VA och Miljö som legat vilande ett tag ska tas upp igen. I dessa kommer ÅPG och MKN naturligt att ingå. Kommunen använder VISS i planeringen.
Kommunen samverkar också med olika vattenråd och vattenvårdsförbund.</t>
  </si>
  <si>
    <t>Kommunen har påbörjat en handlingsplan för förorenade områden. Tillsyn har bedrivits till viss del. Krav ställs på  inventeringar och undersökningar, samt vid hantering av material och massor vid exploatering.</t>
  </si>
  <si>
    <t>Tillsyn av jordbruk bedrivs kontinuerligt, inkl gödselspridning. C-verksamheter tillsynas varje år och U-verksamheter vart tredje år. Det krävs tillstånd för bekämpningsmedel inom vattenskyddsområdet, Macro-DB kommer att införas.</t>
  </si>
  <si>
    <t>Det finns inga aktiva vattentäkter i kommunen. Får dricksvatten från Sydvatten.
Vattenskyddsområdet för de ej aktiva, befintliga kommunala borrorna behöver ses över.
Det finns inga enskilda vattentäkter för mer än 50 pe.</t>
  </si>
  <si>
    <t>MKN behandlas vid framtagandet av nya detaljplaner. 
MKN har behandlats vid framtagandet av FÖP och ÄÖP, men den kommuntäckande ÖP:n har inte reviderats efter att förvaltningsplanen infördes och har således inte genomgått någon åtgärd. Kommunen har inte sett över gamla DP avseende MKN och har inte heller någon avsikt att göra det.</t>
  </si>
  <si>
    <t>En uppdatering av VA-planen har påbörjats.</t>
  </si>
  <si>
    <t>Information om att elda på rätt sätt på hemsidan, Kommunen har infört begränsningar för eldning av trädgårdsavfall inom detaljplanelagt område. 
Kommunen har tagit fram en solkarta.</t>
  </si>
  <si>
    <t>kommunstyrelsen@vaxjo.se</t>
  </si>
  <si>
    <t>Växjö</t>
  </si>
  <si>
    <t>I varje planärende, projekt, tillsyn eller annan form av vattenärende (t ex dagvatten) ingår rutinmässigt att bedöma miljökvalitetsnormer för vatten.</t>
  </si>
  <si>
    <t>Känslighet och skyddsvärde av grund-och ytvatten beaktas vid riskklassningen av förorenade områden. Områden med högre riskklass prioriteras vid tillsynen. Vi har egeninitierad tillsyn utifrån riskklassning av förorenade områden. Vid hantering av länsvatten och rening efterfrågar vi bedömning av påverkan på MKN.</t>
  </si>
  <si>
    <t>Tillsyn av lantbruk genomförs varje år på utvalda lantbruk utifrån en riskklassning och besöks inom ett intervall av minst var femte år, ca. 100 lantbruk får tillsyn varje år. Inventering av lantbruk sker löpande för att hålla register aktuellt. Växtskydd-, kemikalier- och växtnäringstillsyn sker på alla verksamheter. Tillsynen görs generellt på lantbruken i hela kommunen. Detta görs då vägledning och riktlinjer för hur tillsynen på lantbruk ska utföras gällande miljökvalitetsnormer för vatten saknas.</t>
  </si>
  <si>
    <t>Dels pga av att vattentäkter bedöms ha funktionella - om än något föråldrade- föreskrifter, dels att något skyddsområde snarare ska avvecklas. Även bristande tid och resurser är ett skäl.</t>
  </si>
  <si>
    <t>genomförs löpande i exploateringsärenden samt genom rutinmässig tillsyn av avlopp, verksamheter etc.</t>
  </si>
  <si>
    <t>Rutinmässigt</t>
  </si>
  <si>
    <t>Rutiner införda i handläggning av detaljplaner och översiktsplan.</t>
  </si>
  <si>
    <t>Framtagande av vattentjänstplan pågår. Dessutom finns Både dagvattenhandbok och Teknisk Handbok.</t>
  </si>
  <si>
    <t>Kommunen har informerat om eldning "på rätt sätt" dels genom hemsida, dels genom folder som skickas/delas ut.</t>
  </si>
  <si>
    <t>kommunstyrelsen@halmstad.se</t>
  </si>
  <si>
    <t>Halmstad</t>
  </si>
  <si>
    <t>Tillsynsplan, aktuell översiktsplan och VA-plan som beaktar ÅGP:s genonförande finns.</t>
  </si>
  <si>
    <t>tillsynsplan för förorenade områden beaktar miljljökvalitetsnormerna för vatten</t>
  </si>
  <si>
    <t>Tillsynsplan för jordbruksverksamheter beaktar miljljökvalitetsnormerna för vatten</t>
  </si>
  <si>
    <t>Skyddsområden för samtliga större enskilda vattentäkter finns.</t>
  </si>
  <si>
    <t>Kommunen har en prioriteringslista över vilka vattenskyddsområåden som behöver uppdateras. Två områden förväntas få utökat skyddsområde och reviderade föreskrifter under 2024.</t>
  </si>
  <si>
    <t>Tillsyn av vattenskyddsområden sker kampanjvis.</t>
  </si>
  <si>
    <t>ÖP anger att i fysisk planering ska utgångspunkten vara att förbättra vattenkvaliteten i recipienten genom hållbar dagvattenhantering och vattensmart användning. Vid exploatering ska dagvatten tas om hand på ett sådant sätt att vattenkvalitén i recipienten inte påverkas negativt. Hur dagvattenhanteringen ska ske regleras i detaljplaneskedet.</t>
  </si>
  <si>
    <t>Kommunen har en aktuell plan för vatten och VA.</t>
  </si>
  <si>
    <t>Kommunen har regler om eldning trädgårdsavfall inom detaljplanelagt område. Information omeldning sker löpande.</t>
  </si>
  <si>
    <t>ks@varberg.se</t>
  </si>
  <si>
    <t>Varberg</t>
  </si>
  <si>
    <t>Kommunen har initierat ett förvaltningsövergripande arbetssätt för vattenförvaltningsfrågor, som en del i genomförandet av VA-planen. Vissa befintliga dokument i kommunen hanterar det som efterfrågas i åtgärden men kommunen avser ta fram underlag som är förvaltningsövergripande och som ger stöd i prioritering etc. Förvaltningsövergripande samarbete har även skett i arbetet med framtagande av ny översiktsplan där formuleringar kring vattenkvalitet och  miljökvalitetsnormer har skärpts.</t>
  </si>
  <si>
    <t>Tillsyn återupptogs under 2023. De objekt som har prioriterats för tillsyn under 2023 och 2024 har utsläpp till
yt- eller grundvatten.</t>
  </si>
  <si>
    <t>Tillsyn och krav ställs generellt både i tillsyn och prövningar. Regelbunden planerad tillsyn har gjorts på jordbruksverksamheter i kommunen under lång tid. Större gårdar (anmälnings- och tillståndspliktiga) har årliga tillsynsbesök och i tillsynen har särskilt beaktats utsläpp till vatten i form av näringsläckage. Mindre lantbruk har i regel också tillsyn regelbundet och vi har sedan två år tillbaka inventerat och påbörjat tillsyn på mindre hästgårdar (&lt; 10 hästar), som är många till antalet i kommunen och antas kunna utgöra en potentiell risk för näringsläckage till våra redan övergödda vattendrag. Tillsynen på hästgårdar prioriteras i kustnära områden samt kring vattendrag som inte uppnår god status med hänsyn till näringsämnen.</t>
  </si>
  <si>
    <t>Samtliga kommunala vattentäkter har ett vattenskyddsområde eller ett framtaget förslag för ett vattenskyddsområde som är på väg att lämnas in till Länsstyrelsen för fastställande.</t>
  </si>
  <si>
    <t>Samtliga kommunala vattenskyddsområden har setts över efter miljöbalken. Ett område har ännu inte fastställts av Länsstyrelsen (Åkulla), men ett färdigt förslag finns för fastställande och är på väg att lämnas in. Ett äldre vattenskyddsområde finns för en täkt i Kungsäter men en ny vattentäkt kommer att ta över vattenproduktionen för området.</t>
  </si>
  <si>
    <t>Kommunen har gjort projektinriktad tillsyn sedan 2014.</t>
  </si>
  <si>
    <t>Tillsyn sker regelbundet, enligt angivna kontrollintervall från Livsmedelsverket.</t>
  </si>
  <si>
    <t xml:space="preserve">Kommunen tar hänsyn till och samordnar översiktsplanen med andra aktuella planeringsunderlag (till exempel styrdokument för VA-frågor, dagvatten och andra styrdokument) på ett sådant sätt att miljökvalitetsnormerna för vatten ska kunna följas.
Kommunen behöver arbeta mer med äldre detaljplaner samt detaljplaner som bidrar till en kumulativ påverkan på vattenförekomster för att säkerställa att miljökvalitetsnormerna för vatten ska kunna följas. Vid framtagande av nya detaljplaner görs dagvattenutredningar. 
</t>
  </si>
  <si>
    <t>Kommunen behöver komplettera VA-planen med vissa delar som berör dagvatten.</t>
  </si>
  <si>
    <t>Kommunen ger information om hur man eldar på rätt sätt via kommunens hemsida samt i klagomålsärenden. I de lokala föreskrifterna anges också hur eldning ska ske på ett korrekt sätt.</t>
  </si>
  <si>
    <t>info@norsjo.se</t>
  </si>
  <si>
    <t>Norsjö</t>
  </si>
  <si>
    <t>Nya Va-plan är under arbete, Miljö samt tekniska är med under framtagandet, samt Malå kommun.</t>
  </si>
  <si>
    <t>Ytterligare tillsyn samt sammanställning av underlag, inhämtning av ytterligare underlag.</t>
  </si>
  <si>
    <t>Prioriterar tillsyn av jordbruksverksamheter och hästgårdar som ligger utmed vattenförekomster där miljökvalitetsnormerna för yt – och grundvatten inte uppnås idag.</t>
  </si>
  <si>
    <t>De kommunala vattentäkterna har vattenskyddsområden, föreskrifter finns för områdena.</t>
  </si>
  <si>
    <t>Ett större samarbete med länsstyrelsen att se över och vid behov revidera vattenskyddsföreskrifter för de befintliga vattenskyddsområdena skulle behöva göras i större utsträckning.</t>
  </si>
  <si>
    <t>Tillsyn över vattenskyddsområdena genomförs konstant men utifrån vissa aspekter kanske man skulle kunna göra djupare analyser som ur ett långsiktigt klimatperspektiv dvs vad potentiella klimatförändringar kan ge upphov till för konsekvenser.</t>
  </si>
  <si>
    <t>Tillsyn genomförs för samtliga kommunala vattentäkter.</t>
  </si>
  <si>
    <t>Miljökvalitetsnormer för vatten finns beskrivet i översiktsplanen.</t>
  </si>
  <si>
    <t>1, 1, 1, 1</t>
  </si>
  <si>
    <t>Ny va plan är ej helt färdigställd.</t>
  </si>
  <si>
    <t>Informationsinsatser, information på hemsida vad som får eldas etc.</t>
  </si>
  <si>
    <t>umea.kommun@umea.se</t>
  </si>
  <si>
    <t>Umeå</t>
  </si>
  <si>
    <t>Kommunen har utvecklat gemensamma strategidokument som vattentjänstplan, VA strategi.</t>
  </si>
  <si>
    <t>Umeå kommun har en handlingsplan som styr arbetet med förorenade områden. Arbetet och objekten prioriteras utifrån riskklass där påverkan på skyddsobjekt som grund- och ytvatten är en av flera parametrar som beaktas, lika så i de fall krav ställs.</t>
  </si>
  <si>
    <t>Jordbruk: Prioritering nästan enbart utifrån storlek. Endast ett par projekt har sedan 2000 varit motiverade utifrån statusen i sjön/vattendraget. Vi ställer mycket sällan krav som relateras till MKN. Krav ställs nästan enbart utifrån efterlevnad av regler som gäller oavsett MKN. Omprövning är inte aktuellt för jordbruk (1 objekt finns). Jag känner inte till att något annat av våra B-objekt är motiverade att ompröva utifrån MKN.</t>
  </si>
  <si>
    <t>Ett problem i sammanhanget är att begreppet erforderligt skydd" inte är definierat. Frågat HaV och även då fått det svaret. Ibland skulle erforderligt skydd kunna innebära att vattentäkten är inhägnad eller att den ligger avlägset ute i skogen eller att det finns något skalskydd i form av sandfilter eller larm om förorening. Men det är som sagt inte klarlagt. Däremot är de flesta överens om att det skulle kunna innebära någon annan form av skydd än bara vattenskyddsområde. I svaren nedan utgår vi från att man med "erforderligt skydd" i huvudsak menar vattenskyddsområde.</t>
  </si>
  <si>
    <t>Revidering/inrättande har gjorts för 3 av 33 vattentäkter med skyddsområde eller i behov av skyddsområde (vara 5 inte är i produktion och kan komma att upphävas). 
Ytterligare 3 har ökande anslutning och kan mycket snart komma att komma upp i den storlek som nämns eller är eventuellt redan där. Det är viktigt att poängtera att INRÄTTANDE (när skydd helt saknas) är den viktigaste åtgärden (den aspekten framkommer inte i resterande frågor som enbart gäller revidering av befintliga områden). När det gäller inrättande: av befintliga vattentäkter behöver 2 kommunala skyddas och ca 8 privata skyddas.</t>
  </si>
  <si>
    <t>Vi jobbar kontinuerligt med samtliga område genom områdestillsyn, enkättillsyn, information och platstillsyn.</t>
  </si>
  <si>
    <t>Se även ovan. Mer resurser (men arbetet tar tid), Mer info till de privata huvudmännen kan förbättra förutsättningarna och påskynda arbetet. Vi arbetar med att informera de privata huvudmännen och kommer under 2024 att utöka den typen av insatser. 
Kommunala huvudmannen anställer just nu en till person för att arbeta med vattenskydd.</t>
  </si>
  <si>
    <t>MKN beaktas alltid i samband med detaljplaneprocessen.</t>
  </si>
  <si>
    <t>Vi har en upprättad VA plan med ett antal aktiviteter som vi kontinuerligt arbetar med att uppfylla.</t>
  </si>
  <si>
    <t>Endast genom informationskampanjer i samband med majbrasor.</t>
  </si>
  <si>
    <t>kommunstyrelsen@stockholm.se</t>
  </si>
  <si>
    <t>Stockholm</t>
  </si>
  <si>
    <t xml:space="preserve">Stockholms stad arbetar aktivt med ett förvaltningsövergripande vattenförvaltningsarbete genom stärkt intern samverkan både på chefsnivå och på tjänstemannanivå. Staden har sedan tidigare en handlingsplan för god vattenstatus och enligt denna ska det tas fram lokala åtgärdsprogram för samtliga vattenförekomster. Det finns idag 16 beslutade åtgärdsprogram och ytterligare tre är under framtagande. I respektive lokalt åtgärdsprogram har åtgärdsbehov för att nå miljökvalitetsnormerna för vatten identifierats samt vem som ansvarar för genomförande av föreslagna åtgärder. Arbetet sker både förvaltningsövergripande och i samarbete med omkringliggande kommuner när så är aktuellt.
Genom de lokala åtgärdsprogrammen samt genom gemensam geodata med åtgärdsförslag planeras vattenfrågorna in i stadsbyggnadsprocessen i ett tidigt skede. Stadens exploateringskontor ställer krav på dagvattenhantering och andra hållbarhetskrav redan i markanvisningarna och följer upp resultaten genom den så kallade uppföljningsportalen. En prioritering sker också indirekt genom översiktsplanen där strategiska utvecklingsområden pekas ut, dessa är företrädesvis förorenade vattennära områden som har eller inom överskådlig närtid kommer att åtgärdas/saneras.
I stadens behovsutredning för tillsynen är miljökvalitetsnormerna för vatten en prioriteringsgrund. Aktiviteter finns medtagna både i behovsutredningen och i tillsynsplanen. Tillsynsplanen omfattar alla områden som förvaltningen ska bedriva tillsyn på. Den bygger på prioriteringarna som har gjorts i behovsutredningen. Inom miljötillsynen granskas hela den påverkan som verksamhetsutövare har på vatten, mark, luft och människors hälsa. Tillsynsresurserna kommer att förstärkas under året  och prioriterat är att arbeta för hur tillsynen kan utvecklas i syfte att nå miljökvalitetsnormerna för vatten.
</t>
  </si>
  <si>
    <t>I tillsyn av förorenade mark- och vattenområden och vid beslut av avhjälpandeåtgärder av miljöskador (28 § FMH) ställer staden krav på skyddsåtgärder och försiktighetsmått om verksamheten riskerar att bidra till en försämring av vattenkvalitet eller om miljökvalitetsnormerna riskerar att inte nås. Verksamheter som bidrar till att miljökvalitetsnormer för yt- och grundvatten inte följs eller riskerar att inte följas har identifierats och prioriteras i tillsynsplaneringen. Tillsynsplanering av förorenade områden har tidigare varit mer händelsestyrd men under de kommande åren kommer förvaltningen arbeta mer strategiskt, bl.a. kommer en handlingsplan för förorenad mark att tas fram</t>
  </si>
  <si>
    <t>Staden har inga jordbruk.</t>
  </si>
  <si>
    <t>Stockholm Vatten och Avfall (SVOA) arbetar tillsammans med Norrvatten med att se över om revidering av vattenskyddsområdet för Östra Mälaren behövs. Det har identifierats områden som skulle behöva inkluderas i vattenskyddsområdet. Ambitionen är att under 2024 komma igång med en tillståndsansökan till Länsstyrelsen gällande revideringen. För Bornsjöns VSO pågår det just nu en revidering i samarbete med Länsstyrelsen som dessutom samordnas med intressenter för Södra Mälarens VSO. Revideringen av Bornsjöns VSO avser dock endast ytan som skall ingå då Bornsjöns VSO redan ger ett väldigt gott skydd.</t>
  </si>
  <si>
    <t>Se svar under motivering 3.2.1.</t>
  </si>
  <si>
    <t>Verksamheter inom Mälarens vattenskyddsområde ingår i ordinarie tillsyn och särredovisas därför inte. Tillsyn av verksamheter som riskerar att påverka vattenförekomster är prioriterade och strängare krav finns för verksamheter inom vattenskyddsområde enligt gällande föreskrifter.</t>
  </si>
  <si>
    <t>Kommunen bedriver tillsyn av utgående dricksvatten innan det når konsumenten.</t>
  </si>
  <si>
    <t xml:space="preserve">Stadens nuvarande översiktsplan från 2018 ger bra stöd för att säkerställa att frågor kring vattenkvalitet, miljökvalitetsnormer, dagvattenhantering och sårbarheter kopplat till ett förändrat klimat tas om hand. En inriktning i stadens översiktsplan är att stadsutvecklingen ska beakta de lokala åtgärdsprogram som tas fram för stadens vattenförekomster vilka, tillsammans med stadens dagvattenstrategi och skyfallsmodell, utgör underlag för planeringen. Den strategiska planeringen med geografiskt och tematiskt fokus möjliggör ett brett samarbete inom staden, där olika perspektiv tidigt blir belysta och där berörda nämnder och bolag kan samordna sin planering. De lokala åtgärdsprogrammen kompletterar översiktsplanen och föreslagna åtgärder inarbetas i den strategiska planeringen och i detaljplaneringen.
För att underlätta hanteringen av dagvatten i detaljplaneringen och inte äventyra möjligheten att nå miljökvalitetsnormerna för vatten har staden även antagit en åtgärdsnivå samt riktlinjer för dagvattenhantering. Att åtgärdsnivån ska uppfyllas ställs som krav vid markanvisning, ingår i förutsättningarna vid detaljplanering och kopplas till överenskommelser om exploatering
Stockholms stad arbetar målmedvetet för att nå hållbarhet och bland annat ingår dricksvattenförsörjning som ett exempel på strategiska frågor i stadens översiktsplan. Beslutade föreskrifter för Östra Mälarens vattenskyddsområde, samt miljökvalitetsnormerna för vatten, är viktiga utgångspunkter för stadens planering. Kommunstyrelsen i Stockholm ställer sig bakom den regionala vattenförsörjningsplanen som har beslutats av Länsstyrelsen. En av de viktigaste åtgärderna i vattenförsörjningsplanen är att säkra redundansförmågan mellan regionens vattenverk. Vattenverken ligger i andra kommuner än Stockholm. Den regionala vattenförsörjningsplanen omhändertas, men i andra kommuner. Inga nya potentiella vattentäkter är identifierade inom Stockholms kommun
</t>
  </si>
  <si>
    <t>Stockholm har en VA-policy som även hanterar frågor som ingår i en VA-plan. Den omfattar vattenförsörjning för hela kommunen och kommunal VA-försörjning. Det pågår även framtagande av en vattentjänstplan för att möta ändrade krav på innehållet i VA-policyn. Därutöver finns större planer (dagvattenpolicy, handlingsplan för god vattenstatus, program för större utbyggnation av dricksvattenanläggning, pågående projekt för utbyggnation av reningsverks kapacitet och reningsförmåga samt planer för vidare arbete med brädd- respektive tillskottsvatten) vilka tillsammans omfattar motsvarande en VA-plan. Staden har även en plan för tillskottsvatten och minskad bräddning, vilken sätter upp en ambition för både tillskottsvatten men även spillvattenpåverkan på recipient. I stadens lokala åtgärdsprogram för vatten hanteras påverkan av dagvatten från befintlig miljö och åtgärdsförslag har tagits fram. I stadens dagvattenstrategi med tillhörande riktlinjer och åtgärdsnivå hanteras påverkan av dagvatten från kommande exploateringar, allt med syfte att bland annat nå miljökvalitetsnormerna för vatten.</t>
  </si>
  <si>
    <t xml:space="preserve">Stockholm har till övervägande del fjärrvärme. När det gäller småskalig förbränning har staden ett samarbete med Storstockholms brandförsvar och Naturvårdsverket rörande information till innehavare av eldstäder i syfte att de ska elda på sådant sätt att förbränningen blir så optimal som möjligt. Miljöförvaltningen handlägger även klagomål på småskalig eldning i bostäder och fattar vid behov beslut om begränsning av eldning i enskilda fastigheter.
Eldning av trädgårdsavfall är bara tillåtet under en vecka på våren och en vecka på hösten. Hämtning av trädgårdsavfall kan ske, mot en avgift, för hela säsongen, under april-oktober för villor och radhus. Kärl för trädgårdsavfall ingår i avgiften. Tömning varannan vecka. Hämtning sker med särskilda sopbilar och transporteras till anläggning där avfallet omvandlas till biokol och fjärrvärme.
</t>
  </si>
  <si>
    <t>kommunen@alvsbyn.se</t>
  </si>
  <si>
    <t>Älvsbyn</t>
  </si>
  <si>
    <t>Arbete med vattentjänstplan pågår och en krisvattenplan planeras att tas fram under 2024. 
Fler resurser krävs för att uppfylla behovet av tillsyn inom avlopp.</t>
  </si>
  <si>
    <t>Inga åtgärdsförslag för förorenade områden finns presenterade i VISS i kommunen gällande förorenade områden. Kommunen har inom tillsynsmyndighetens egeninitierade tillsyn identifierat ett potentiellt förorenat område, som utretts av SGU under perioden, området bedömdes inte kräva åtgärd.</t>
  </si>
  <si>
    <t>Regelbunden tillsyn av jordbruk utförs. Åtgärdskrav har ställts på verksamheter som har utgjort risk för näringsläckage.</t>
  </si>
  <si>
    <t>4 av 6 kommunala vattentäkter har aktuella föreskrifter, 2 av 6 vattentäkter har skyddsföreskrifter från före miljöbalkens inrättande.</t>
  </si>
  <si>
    <t>4 av 6 dricksvattentäkter reviderades 2022, ytterligare ett vattentäktsområde är under färdigställande.</t>
  </si>
  <si>
    <t>Tillsyn har inte utförts regelbundet men är planerad under kommande tillsynsperiod. Verksamheter som omfattas av föreskrifterna prövas av tillsynsmyndigheten.</t>
  </si>
  <si>
    <t>Regelbunden tillsyn enligt miljöbalken har inte planerats under denna period. Tillsyn utfördes senast 2019. Tillsyn utförs huvudsakligen enligt livsmedelslagen.</t>
  </si>
  <si>
    <t>Problemområden nämns i översiktsplanen och för områdena nämns krav som bör ställa och att kommunen ska vara uppmärksamma på förtätning med mera som kan bidra till att krav och mål ej uppfylls..</t>
  </si>
  <si>
    <t>Kommunen har påbörjat arbetet med att genomföra åtgärderna så att miljökvalitetsnormer för yt- och grundvatten ska kunna följas. Kommunen har dokumenterat vilka åtgärder som krävs inom VA -och dagvattenhantering för att miljökvalitetsnormerna ska kunna följas. Kommunen har dock inte uppdaterat VA-planen sedan 2016.</t>
  </si>
  <si>
    <t>Kommunen har i viss mån informerat om förbättrande åtgärder i värmeanläggningar via Energi- och klimatrådgivningen samt verkat för omställning till värmeförsörjning som ger mindre utsläpp genom att tillhandahålla fjärrvärme (biobränsleeldat kraftvärmeverk).</t>
  </si>
  <si>
    <t>kommun@stenungsund.se</t>
  </si>
  <si>
    <t>Stenungsund</t>
  </si>
  <si>
    <t xml:space="preserve">Kommunen har tagit fram flera styrande dokument tillsammans med åtgärder och har påbörjat ett kommunövergripande arbete med syftet att förankra en planeringsprocess och organisationsstruktur för vattenplanering.
Miljötillsynens behovsutredning och tillsynsplan grundar sig delvis på att miljökvalitetsnormerna uppnås genom att den nationella tillsynsstrategin utgör grund för tillsynsarbetet och projektprioriteringar. Det gäller bland annat tillsyn på dagvatten, enskilda avlopp, fordonstvättar och lantbruk. Ett internt arbete pågår för att förtydliga hur kommande tillsyn planeras och prioriteras för att säkerställa att MKN (Miljökvalitetsnormen) uppnås. Det finns ett kommunövergripande samarbete för det närmaste fjordområdet (8+fjordar) som syftar till att förbättra miljökvalitetsnormen i samtliga ytvattenförekomster.
</t>
  </si>
  <si>
    <t>En tillsynsplan är framtagen. 2024 kommer ett tillsynsprojekt genomföras med prioritering på områden med högst riskklassning enligt EBH-stödet, som även sammanfaller med stor risk för miljökvalitetsnormerna för vatten. Kommunen kommer att utföra tillsyn på hamnar, i första hand två riskklass 1 hamnar och därefter riskklass 2 hamnar. Kommunen har ett projekt där kommunen ska införa riktlinjer och rutiner kring länsvattenhantering, som kan ha stor inverkan på vattenkvalitén. 
Tillsynen på förorenade områden är planerad så att områden med störst risk för miljön (och miljökvalitetsnormerna för vatten) och människors hälsa prioriteras. Tillsyn av alla förorenade områden har inte utförts och kommer inte kunna utföras inom detta år med nuvarande resurser. Arbetet planeras mot ett flerårigt perspektiv med prioriterade områden.</t>
  </si>
  <si>
    <t>Ett tillsynsprojekt som innebär att kommunen startat upp systematisk tillsyn på lantbruk har blivit utfört till viss del. Bland annat har Jörlandaåns avrinningsområde prioriterats och därefter har prioriterade objekt för tillsyn tagits fram och organiserats för planerade insatser. Tillsynen kommer starta under 2024.</t>
  </si>
  <si>
    <t>Det finns vattenskyddsområden för de vattentäkter som används till kommunal vattenförsörjning och dessa är inrättade efter miljöbalkens inträdande. Under 2023 gjordes en översyn av dessa och det finns behov av att revidera för att få ett fullgott skydd och en tillräcklig geografisk avgränsning.</t>
  </si>
  <si>
    <t>Samtliga vattenskyddsområden är inrättade efter miljöbalken och en översyn har utförts under 2023. I översynen har det identifierats att det finns behov att revidera vattenskyddsområdena avseende geografisk avgränsning samt i föreskrifter för att få ett tillräckligt skydd.</t>
  </si>
  <si>
    <t>Dispenser har prövats utifrån vattenskyddsföreskrifterna och tillsyn har bedrivits kopplade till dessa. Som exempel har bland annat hantering av petroleumprodukter och andra kemikalier inom vattenskyddsområdet Stora Hällungen granskats. 
Under 2023 har tillsyn av små avlopp utförts i Stora Hällungens avrinningsområde eftersom Stora Hällungen har ett högt skyddsvärde. Tillsynen av äldre avloppsanläggningar utförs för att säkerställa att vattentäkter inte förorenas och för att minska övergödning samt för att uppnå god ekologisk status i sjöar, vattendrag och hav. Stora Hällungen är kommunens största dricksvattentäkt och är även ett område med kommunala badplatser. I tillsynsprojektet 2023 ingick totalt 42 fastigheter. Tillsyn har utförts i olika utsträckning på dessa fastigheter och 12 av de skapade ärendena har kunnat avslutas och 30 tillsynsärenden är pågående. En ansökan/anmälan har än så länge inkommit för 10 av dessa fastigheter.</t>
  </si>
  <si>
    <t>Kommunen har inte beslutat om att vattentäkter kräver tillstånd enligt 9 kap 10 § MB och därmed har inte kommunen utfört någon tillsyn på någon vattentäkt.</t>
  </si>
  <si>
    <t>Föreslagen mark- och vattenanvändning i översiktsplanen syftar till att medverka till att MKN för vatten följs. Åtgärder i styrande dokument såsom tex VA-plan, Klimatanpassningsplan, Grönstrukturplan och Naturvårdsprogram syftar till att utveckla arbetssätt och samarbeten som tar hänsyn till miljökvalitetsnormerna i kommunens vattenförekomster.</t>
  </si>
  <si>
    <t>VA-planen och dagvattenplanen syftar till att beskriva behov av åtgärder för att minska belastningen på vattenförekomsterna i kommunen. Arbete med etappmål 2 i regeringsuppdraget om framtagande av en handlingsplan för de befintlig dagvattenanläggningarna som bedöms påverka vattenförekomster har inte påbörjats.</t>
  </si>
  <si>
    <t xml:space="preserve">På kommunens hemsida finns information om att elda rätt. I lokala föreskrifter om miljöfarlig verksamhet och hälsoskydd finns reglering om eldning inomhus och gällande skötsel om eldningsanordning av fastbränsle. Begränsning för eldning av trädgårdsavfall finns i tätbebyggt område. En annan aktivitet som kommunen utfört är att underlätta för borttransport av trädgårdsavfall genom att ställa ut en mobil återvinningscentral som vid ett tillfälle under vår och tidig höst fått stå på nio olika platser inom kommunen. 
Kommunen har en energirådgivare som kan ge råd om bra eldning samt rådgivning till enskilda när tillfälle ges i kontakt med rådsökande. Kommunen har ett väl utbyggt fjärrvärmenät i de centrala delarna som baseras på restvärme från kemiindustrin. Viss utbyggnad pågår även i befintlig bebyggelse.  
</t>
  </si>
  <si>
    <t>kommun@smedjebacken.se</t>
  </si>
  <si>
    <t>Smedjebacken</t>
  </si>
  <si>
    <t>Arbete med ny ÖP ska påbörjas och planeras att färdigställas till 2027.
Den regionala vattenförsörjningsplanen är under framtagande så den åtgärden har inte påbörjats. 
Tillsynsplaner finns men de utgår inte från MKN.</t>
  </si>
  <si>
    <t>Vi utgår från riktvärden för förorenad mark och vatten men inte bara från MKN.</t>
  </si>
  <si>
    <t>Vi har bara något enstaka jordbruk.</t>
  </si>
  <si>
    <t>Lst har tillsynen över kommunens vattenskyddsområden.
Översyn av vattenskyddsområden pågår/planeras.</t>
  </si>
  <si>
    <t>Åtgärden pågår och är i slutfasen.</t>
  </si>
  <si>
    <t>Lst har tillsynsansvaret.</t>
  </si>
  <si>
    <t>Sporadisk tillsyn.</t>
  </si>
  <si>
    <t>Arbete med ÖP ska inledas under året och planeras att slutföras 2027.
Det saknas aktuell regional vattenförsörjningsplan men arbete pågår.</t>
  </si>
  <si>
    <t>Arbetet med att ta fram VA-plan och dagvattenstrategi har inletts men är delvis ej färdigställt eller antaget.</t>
  </si>
  <si>
    <t>Behövs mer styrning och ledning från statliga myndigheter i den här frågan.</t>
  </si>
  <si>
    <t>kommunen@tingsryd.se</t>
  </si>
  <si>
    <t>Tingsryd</t>
  </si>
  <si>
    <t>Brist på resurser avseende tillsyn.</t>
  </si>
  <si>
    <t>Vi gör bara inkommande ärenden.</t>
  </si>
  <si>
    <t>Vi har regelbunden tillsyn på jordbruk.</t>
  </si>
  <si>
    <t>Alla vattentäkter har vattenskyddsområden.</t>
  </si>
  <si>
    <t>Hög prioriterat</t>
  </si>
  <si>
    <t>Åtgärder är påbörjade.</t>
  </si>
  <si>
    <t>Tillsyn genomför regelbundet.</t>
  </si>
  <si>
    <t>Arbetet med ny översiktsplan pågår just nu.</t>
  </si>
  <si>
    <t>i.u.</t>
  </si>
  <si>
    <t>gavle.kommun@gavle.se</t>
  </si>
  <si>
    <t>Gävle</t>
  </si>
  <si>
    <t xml:space="preserve">Vi jobbar bland annat med; en plan för vattenanvändning i ett förändrat klimat med utgångspunkt i den regionala vattenförsörjningsplanen, eftersom vi arbetar med en ny klimatanpassningsstrategi och åtgärder inom den.
</t>
  </si>
  <si>
    <t>Åtgärden har utförts till stor del enligt Gävle Vatten som svarar för de allmänna dricksvattentäkterna.</t>
  </si>
  <si>
    <t>Gävle-Valboåsen är under revidering, Mon är under upprättande, Axmar saknar och resterande har ett fungerande skydd.</t>
  </si>
  <si>
    <t>Vi bedriver tillsyn enligt vattenskyddsföreskrifterna samt hanterar övriga tillsynsärenden inom vattenskyddsområden.</t>
  </si>
  <si>
    <t>Osäker på vad denna fråga innebär. Ingen tillsyn har gjorts på vattentäkter som inte har vattenskyddsområden.</t>
  </si>
  <si>
    <t>I prövning enligt PBL beaktas MKN för att bidra till att normen kan följas. Däremot i ÖP saknas beskrivning av åtgärder för att uppfylla MKN.</t>
  </si>
  <si>
    <t>Gävle kommun har antagit en reviderad version av dagvattenpolicyn (version 2.0). I den versionen har vi framför allt utvecklat mål 2 om robust och säker dagvattenhantering även vid stora regn, större än dimensionerande normalregn.
Vad gäller dagvatten i nya områden/DP utreds alltid miljöpåverkan så där hanteras frågan. I övrigt har Gästrike Vatten som VA-huvudman inte initierat större projekt/utredningar kopplat till miljöpåverkan från dagvatten/MKN i recipienter, då GVAB bland annat resonerat att de bör invänta att kommunen/erna tar initiativ, tex i form av LÅP (lokala åtgärdsprogram), där de kan vara en del. Detta eftersom det är en bredare fråga än bara dagvattenpåverkan. Så har GVAB bland annat jobbat 2022/23 med Östhammars och Uppsala kommun kring en recipient som ligger i båda kommunerna. GVAB har dock påbörjat ett internt resonemang hos dem kring behovet att kartlägga dagvatten från befintliga områden till recipienter, som underlag för att kunna bedöma miljöpåverkan. Arbete med att ta fram en plan för detta är tänkt att påbörjas under hösten, men konkreta utredningar/ev. åtgärder blir inte aktuellt förrän tidigast 2025. I VA-plan/VA-strategi för Gävle har inte miljöpåverkan från dagvatten ingått i större omfattning, inte heller i vattentjänstplanerna. Istället har strategier för att minska miljöpåverkan från dagvatten hanterats i kommunens dagvattenpolicy med tillhörande riktlinjer, som uppdaterades förra året.</t>
  </si>
  <si>
    <t xml:space="preserve">Åtgärden har utförts till mindre del; Endast en mindre informationsinsats i ett avgränsat område har genomförts. Det behövs mer resurser (högre prioritering inom det statliga budgetanslaget).
</t>
  </si>
  <si>
    <t>kommun@leksand.se</t>
  </si>
  <si>
    <t>Leksand</t>
  </si>
  <si>
    <t>Inte strukturerat.</t>
  </si>
  <si>
    <t>Svårt att bedöma</t>
  </si>
  <si>
    <t>Normalt inga problem med övergödning i kommunen. Tillsyn bedrivs på lantbruk och frågor kring näringsförluster vid Limsjön, som inte uppnår MKN map övergödning.</t>
  </si>
  <si>
    <t>VSO och skyddsföreskrifter finns för två av de kommunala VV, för det tredje är det under framtagande. 
Skydd saknas för större enskilda dricksvattentäkter och kommunen har inte kommit vidare i arbetet med detta.</t>
  </si>
  <si>
    <t>Sundet VSO (1990) är upprättat innan miljöbalkens införande. Det kan därför finnas skäl för att både föreskriften och skyddsområdets gränser bör revideras.</t>
  </si>
  <si>
    <t>Tillsynen ligger på Länsstyrelsen och inte hos kommunen.</t>
  </si>
  <si>
    <t>Kommunen har inte beslutat om vattentäkter eller föreskrivit tillståndsplikt för vattentäkter enligt 10 § 9 kap MB.</t>
  </si>
  <si>
    <t>Ny översiktsplan ska ut på samråd nu under våren 2024. En MKB har tagits fram av kommunens miljöenhet och MKN är en del i det arbetet. Kommunen använder digitalt kartunderlag VISS. Samordning har skett med förslag till ny vattentjänstplan och tidigare VA plan.</t>
  </si>
  <si>
    <t>Framtagande av vattentjänstplan pågår – är ute på samråd våren 2024 och ska sedan till politiken för beslut. (Dagvattenstrategi är antagen.)</t>
  </si>
  <si>
    <t>Endast information på hemsidan.</t>
  </si>
  <si>
    <t>kommun@kungalv.se</t>
  </si>
  <si>
    <t>Kungälv</t>
  </si>
  <si>
    <t>Kungälvs kommun har inte jobbat med detta, men kommunen har för avsikt att ta fram ett övergripande dokument för kommunens arbete med vattenfrågor.</t>
  </si>
  <si>
    <t>Vi jobbar nu med prioritering av egeninitierad tillsyn, bland annat utifrån MKN. Vi jobbar fortlöpande med undersökningar och prioriteringar i exploateringsärenden (alltså inkommande ärenden).</t>
  </si>
  <si>
    <t>Vi gör regelbundet tillsyn av alla lantbruk i kommunen. Alla kända lantbruk i kommunen har fått tillsyn senaste åren. Vi har krävt åtgärder där vi kunnat konstatera att verksamheten riskerar att bidra till sämre status för vattendragen.</t>
  </si>
  <si>
    <t>Alla allmänna vattentäkter har skyddsföreskrifter och skyddsområden beslutade under perioden 2017–2023. Det har genomförts informationsinsatser.</t>
  </si>
  <si>
    <t>Alla allmänna vattentäkter, 4 stycken, har uppdaterade föreskrifter och skyddsområden.</t>
  </si>
  <si>
    <t>Tillsyn genomförs löpande i vattenskyddsområden, både mot verksamheter inom områdena och mot kommunala huvudmannen.</t>
  </si>
  <si>
    <t>Inte aktuellt, inga vattenförekomster i områden där kommunen har utpekad tillståndsplikt för ny täkt.</t>
  </si>
  <si>
    <t>Miljökvalitetsnormerna beaktas inom planprojekt,
 men det saknas ett övergripande dokument för 
hur arbetet med åtgärd 4 ska utföras.</t>
  </si>
  <si>
    <t>Övergripande VA-plan har upprättats tillsammans med ett antal VA-delplaner. De flesta från 2016. Därför pågår nu arbete med översyn och omarbetning av flera av dessa dokument.</t>
  </si>
  <si>
    <t>En vedeldningspolicy har tagits fram och finns på kommunens hemsida. I samband med inkommande frågor lämnas råd. Kommunen har idag ett långt utbyggt fjärrvärmesystem och detta byggs ut kontinuerligt. Utskick till fastigheter med så kallad trivseleldning har förberetts. Vedeldningen i tättbebyggda områden är ganska omfattande i Kungälvs kommun och klagomålen är svåra att handlägga när flera hushåll eldar på en begränsad yta. Vem är den skyldige? Vi kommer att göra punktinsatser främst där vi fått in klagomål och gå ut med riktad information till hushållen där vi förklarar vad som gäller vid trivseleldning och hur man ska agera för att störa sina grannar så lite som möjligt.</t>
  </si>
  <si>
    <t>information@heby.se</t>
  </si>
  <si>
    <t>Heby</t>
  </si>
  <si>
    <t>Kommunen jobbar uppdelat med de olika delarna, men inte systematiskt i dagsläget. 
Till budget 2025 har medel äskats för att ta fram en förvaltningsövergripande vattenplan.
2023 tog kommunen fram en vattentjänstplan. 
MKN för vatten tillgodoses i detaljplaner och kommunen jobbar förtillfället med att ta fram en nu översiktsplan som ska tillgodoses kravet. 
Miljöenheten jobbar med tillsynsplan som föregås av behovsutredning. 
Tekniska enheten jobbar med  vattenskyddsområden.
VISS används vid detaljplansarbetet.</t>
  </si>
  <si>
    <t>Krav ställs utifrån MKN för vatten i uppkomna ärenden men bedriver ingen tillsyn.</t>
  </si>
  <si>
    <t>Projektinriktad tillsyn. Krav ställs på åtgärder utifrån MKN för vatten i uppkomna ärenden.</t>
  </si>
  <si>
    <t>Ansökningar att inrätta vattenskyddsområden inlämnades till länsstyrelsen 2012. Från 2020 har det funnits ett aktivt arbete från länsstyrelsens sida med vattenskyddsområdena. De vattentäkter som idag saknar vattenskyddsområden förväntas ha klara vattenskyddsområden under 2024.</t>
  </si>
  <si>
    <t>Ansökningar att inrätta vattenskyddsområden inlämnades till länsstyrelsen 2012. Från 2020 har det funnits ett aktivt arbete från länsstyrelsens sida med vattenskyddsområdena. En av vattentäkterna som idag har gamla föreskrifter förväntas ha nytt vattenskyddsområden under 2024. Den andra vattentäkten med gamla föreskrifter förväntas ha nytt vattenskyddsområde under 2025.</t>
  </si>
  <si>
    <t>Resurser saknas (utifrån tillsynsmyndigheten –miljöenheten).</t>
  </si>
  <si>
    <t xml:space="preserve">MKN avses lyftas tydligare i den nya ÖP:n som är under framtagande. Den är dock inte antagen än så det är fortfarande den gamla ÖP:n som gäller. MKN beaktas i alla detaljplaner som tas fram men kommunen har svårt att ställa krav på att statusen ska förbättras utifrån gällande lagstiftning.
</t>
  </si>
  <si>
    <t>Har en VA-plan från 2012 men den behöver revideras.
Tagit fram riktlinjer för dagvatten 2017 och en Vattentjänstplan 2023.</t>
  </si>
  <si>
    <t>Det saknas resurser, prioritering och vägledning.</t>
  </si>
  <si>
    <t>kommunstyrelsen@mala.se</t>
  </si>
  <si>
    <t>Malå</t>
  </si>
  <si>
    <t>Arbetar med ny vattentjänstplan</t>
  </si>
  <si>
    <t>Ny va plan är ej helt färdigställd</t>
  </si>
  <si>
    <t>kommun@pitea.se</t>
  </si>
  <si>
    <t>Piteå</t>
  </si>
  <si>
    <t>Arbete avseende samverkan med andra kommuner kvarstår i stort, många andra delar har kommit långt i tillämpningen och pågående förbättringsarbete sker.</t>
  </si>
  <si>
    <t>En resursförstärkning och kunskapshöjning pågår, tillsynsplanering sker mm</t>
  </si>
  <si>
    <t>En prioritering görs i tillsynsplaneringen, ställer krav där risk för MKN inte kan hållas, brister följs upp till åtgärder är genomförda, genomgång av befintliga verksamheter mm</t>
  </si>
  <si>
    <t>Samtliga kommunala vattentäkter har vattenskyddsområde, kännedom om övriga saknas</t>
  </si>
  <si>
    <t>översyn av befintliga äldre vattenskyddsområden kan komma behöva göras, vissa är inte längre aktuella som vattentäkter och kan komma behöva tas bort.</t>
  </si>
  <si>
    <t>Alla inspektörer har kännedom om vattenskyddsområdena och bevakar verksamheter inom vattenskyddsområdena. Ingen specifik ansvarig för vattenskyddsområdestillsyn finns</t>
  </si>
  <si>
    <t>Alla inspektörer har kännedom om de kommunala vattentäkterna och bevakar verksamheter i dess närhet. Ingen specifik ansvarig för vattentäkter finns</t>
  </si>
  <si>
    <t>I samband med planprogram, detaljplaner mm sker ett systematiskt arbete kopplat till MKN. Förbättringar pågår avseende det övergripande arbete till nuvarande ÖP och framtagande av kunskapsunderlag (recipientprovtagningar och utredningar om lämpliga åtgärder för vattenförekomster i stort).
Samarbetsprojekt med uppströms liggande kommuner behöver initieras.</t>
  </si>
  <si>
    <t>VA-planeringsgrupp som löpande bevakar frågor kopplat till den fysiska planeringen. Har stöd av riktlinjer för inrättande om kommunalt VA, dagvattenhantering mm vid bedömningen i syfte att MKN ska kunna nås.</t>
  </si>
  <si>
    <t>Klimat- och energirådgivning
Hög grad av fjärrvärmeanslutna</t>
  </si>
  <si>
    <t>kommun@harryda.se</t>
  </si>
  <si>
    <t>Härryda</t>
  </si>
  <si>
    <t>Tillsynsplan, behovsutredning, arbetet med ny öp, va-plan mm finns</t>
  </si>
  <si>
    <t>Planerat tillsyn, tagit fram handlingsplan, tillsyn påbörjat</t>
  </si>
  <si>
    <t>Det har inte funnits resurser för detta</t>
  </si>
  <si>
    <t>Skydd finns för alla allmänna vattentäkter</t>
  </si>
  <si>
    <t>Alla vattenskyddsområden har nya eller nyligen reviderade föreskrifter</t>
  </si>
  <si>
    <t>Tillsyn bedrivs inom vattenskyddsområden men inte systematiskt. Tillsyn allmänt av föreskrifterna har inte gjorts</t>
  </si>
  <si>
    <t>Finns inga vattentäkter kommunen beslutat om</t>
  </si>
  <si>
    <t>MKN beaktas i flertalet planer, det är dock svårt att hantera det.
Saknas lagstöd i planbestämmelser att ålägga enskilda att hantera dagvatten.
Saknas exempelvis stöd att lägga planbestämmelser för hantering av dagvatten och villkora bygglov eller startbesked</t>
  </si>
  <si>
    <t>Vattentjänstplan framtagen men ännu inte beslutad.</t>
  </si>
  <si>
    <t>Information på webben om eldning på rätt sätt</t>
  </si>
  <si>
    <t>eskilstuna.kommun@eskilstuna.se</t>
  </si>
  <si>
    <t>Eskilstuna</t>
  </si>
  <si>
    <t xml:space="preserve">Under 2023 hade vi inte någon aktuell Vattenplan (vi ser vattenplanen som den förvaltningsövergripande planeringen), då revidering av Plan för yt- och grundvatten har pågått sedan 2021. Beslut om Plan för yt- och grundvatten tas i maj. Kommunen har en Vattenstrategisk grupp för att samverka inom vattenförvaltningen som ansvarar för att diskutera förvaltningsövergripande frågor på en strategisk nivå samt rapportera och följa upp vattenplanen. Kommunen har identifierat de vattenförekomster som enligt VISS kräver åtgärdsbehov, de finns med i Plan för yt- och grundvatten. Dock bedömer vi att kunskapsläget är dåligt och att vi behöver få fram mer kunskap om läget i våra vattendrag och sjöar och grundvatten. Under 2023 har inte VISS använts som prioriteringsunderlag, mer än att vi har lagt in den prioriteringen i Plan för yt- och grundvatten. Kommunen samverkar i 4M men har 2023 enbart ingått i ett gemensamt projekt med HJVVF, dock inom kommunens gränser (Tandlaån). Kommunen har inte en specifik plan för vattenanvändningen i ett förändrat klimat, dock kommer nya planer att tas fram under de närmaste åren (skyfall, översvämningar, nödvatten). 
I DP ingår det dagvattenutredningar och att ha med skyfall i planeringen. Men vi behöver bli ännu bättre på att få med vatten (dagvatten, skyfall) i tidiga skeden i planprogram. Det vore bättre att få in vatten i det större perspektivet än att vänta till detaljplaneringen. Detta behöver vi bli bättre på.
</t>
  </si>
  <si>
    <t>Mer eller mindre indirekt har det bäring på utsläpp till vatten men fokus ligger även mycket på att få en klok hantering av förorenade massor. Exploateringstryck påverkar vilken prioritering som kan göras.</t>
  </si>
  <si>
    <t>Prioriteringen av tillsynen görs i viss mån utifrån avrinningsområden men den delen kan utvecklas mer. Inom jordbruksområdet är dock fokus starkare på påverkan på vatten jämfört med miljöfarliga verksamheter. Krav på markkartering, klok användning av gödselmedel.</t>
  </si>
  <si>
    <t xml:space="preserve">Genomfört allmänna vattentäkter: Hyndevad grund och ytvattenskydd, Näshulta ytvattenskydd pågår, kvarstår Alberga och Ärla grundvattenskydd 
</t>
  </si>
  <si>
    <t>För de allmänna.</t>
  </si>
  <si>
    <t>För de allmänna. Det kvarstår relevanta beslutade föreskrifter för Näshulta, Ahlberga och Ärla</t>
  </si>
  <si>
    <t>Viss tillsyn har genomförts.</t>
  </si>
  <si>
    <t xml:space="preserve">I kommunens översiktsplanering står det med lite om MKN vatten, men inte hur kommunen anser att MKN ska följas och inte heller att ÖP genomförs på ett sätt som bidrar till att MKN för vatten kan följas.
I DP ingår det dagvattenutredningar och att ha med skyfall i planeringen. Men vi behöver bli ännu bättre på att få med vatten (dagvatten, skyfall) i tidiga skeden i planprogram. Det vore bättre att få in vatten i det större perspektivet än att vänta till detaljplaneringen. Detta behöver vi bli bättre på.
Vi behöver i ÖP titta på var är det rimligt att kunna utveckla med tanke på VA-försörjning mm. vi behöver en tidshorisont. VA i relation till ÖP-visioner.
I detaljplanerna redovisas det i dagvattenutredningar vad det får för konsekvenser för recipienten. 
Det saknas tydliga informationer om klimatanpassning i ÖP.  Det finns viktiga synergi möjligheter som ska utnyttjas med en tydlig koppling av skyfalls/översvämning och klimatanpassnings frågorna. 
</t>
  </si>
  <si>
    <t xml:space="preserve">Eskilstuna kommun har börjat med uppdateringen av befintliga VA- planen till en vattentjänstplan.  Planen är nu under internsamråd och ska vara i klar hösten 2024.  Uppdateringen av VA- utbyggnadsplan är en del av arbetet för att uppnå MKN.
Kommunens dagvattenplan och policy 2021 har varit grundstenen i dagvatten och skyfallsarbetet i alla nya planeringar i Eskilstuna kommun.  Alla detaljplaner måste ha en dagvattenvattenutredning som ska redovisa hur dagvattnet ska renas och fördröjas. Dagvattenutredningarna ska vara underlagen för projekteringen.  Dagvattenplan och policy ska uppdateras 2025.
Kommunen har påbörjat arbetet med en skyfallsplan 2023 och arbetet pågår till årsskiftet 2024.  Planen ska fokusera på åtgärda inom den befintliga bebyggda områden.
Eskilstuna Energi och Miljö har tagit fram en åtgärdsplan för dagvatten 2021 som har identifierat strategiska platser för att rena och fördröja dagvattnet från de befintliga bebyggda områdena. 
</t>
  </si>
  <si>
    <t xml:space="preserve">Information om eldning på rätt sätt har getts, det finns begränsningar för eldning av trädgårdsavfall särskilt inom detaljplanelagt område. 
Sotningsentreprenören ger fastighetsägare råd om förbättrande åtgärder i värmeanläggningar, både generella råd via sin hemsida och anläggningsspecifika i samband med sotning och brandskyddskontroll. Räddningstjänstens övningsanläggning har ställt om från fibrös förbränning till gasol. 
</t>
  </si>
  <si>
    <t>kommun@sater.se</t>
  </si>
  <si>
    <t>Säter</t>
  </si>
  <si>
    <t>Då vi är en liten kommun är det svårt att få resurserna att räcka till att arbeta med alla olika områden som ställer krav på planer mm samtidigt. I dagsläget saknas en plan för vattenanvändning i ett förändrat klimat med utgångspunkt i den regionala vattenförsörjningsplanen och en plan för samverkan med berörda kommuner inom kommunens av- och tillrinningsområden.</t>
  </si>
  <si>
    <t>Resurser har saknats och det finns inte någon huvudman utpekad inom kommunen.</t>
  </si>
  <si>
    <t>Vatten skyddsområden finns för de flesta kommunala täkterna, underlag för behov av skydd för större enskilda vattentäkter är framtaget.</t>
  </si>
  <si>
    <t>Revidering pågår av kommunens huvudvattentäkt, förslag finns framtaget för skyddsområdet och föreskrifter. Tidsplan finns för översyn av övriga vattenskyddsomården.</t>
  </si>
  <si>
    <t>Aspekten att skydda vattentäkterna tas med i alla prövningsärenden och tillsyn, dock har ingen tillsyn gjorts specifikt utifrån vattenskyddsföreskrifterna.</t>
  </si>
  <si>
    <t>Har svårt att tolka frågan.</t>
  </si>
  <si>
    <t>Arbetar med det vid detaljplanering, men behöver implementeras mera i översiktsplaneringen. Den nuvarande översiktsplanen ska ersättas med en ny.</t>
  </si>
  <si>
    <t>Vi arbetat med den, men låg prioritet och arbetet går långsamt.</t>
  </si>
  <si>
    <t>Detta arbete har inte prioriterats senaste åren.</t>
  </si>
  <si>
    <t>kommun@grastorp.se</t>
  </si>
  <si>
    <t>Grästorp</t>
  </si>
  <si>
    <t>Att upprätthålla arbetet med åtgärdsprogrammet kräver samordning. Grästorps kommun är pga. sin mindre organisation beroende av externa samarbeten för att nå måluppfyllnad. Enheten för samhällsplaneringen har framåt utsetts att hålla samman arbetet.</t>
  </si>
  <si>
    <t>Tillsyn och uppföljande handläggning sker på händelsestyrt vid kända åtgärder, vid anmälningar eller om vi får kännedom på annat sätt om tex hantering av massor eller upplag</t>
  </si>
  <si>
    <t>Alla anmälnings- och tillståndspliktiga verksamheter har kontinuerlig tillsyn</t>
  </si>
  <si>
    <t>Grästorps kommun har en (1) allmän vattentäkt (grundvattentäkt) där vattenskyddsområde har upprättats år 2020 och tillhörande vattenskyddsföreskrifter tagits fram i syfte att skydda vattentäkten. 
Framtida potentiella vattentäkter har identifierats av kommunen och behöver skyddas i form av vattenskyddsområden.</t>
  </si>
  <si>
    <t>Grästorps kommun har inga vattenskyddsområden upprättade före inrättandet av MB (1998:808) för översyn. Vattenskyddsområde för befintlig vattentäkt har nyligen tagits fram.</t>
  </si>
  <si>
    <t>Tillsynsmyndighet för vattentäkten är Länsstyrelsen Västra Götaland. Kommunen har inte fått kännedom om tillsyn har utförts. En ökad samverkan mellan kommunen och Länsstyrelsen bör eftersträvas.</t>
  </si>
  <si>
    <t>Kommunen har i dagsläget inte utfört tillsyn över vattentäkt där tillståndsplikt föreligger.
Det finns ingen vattentäkt där tillstånd är föreskrivet med stöd av MB kap 9 § 10 inom kommunens ansvarsområde.</t>
  </si>
  <si>
    <t>Kommunen har i den översiktliga planeringen belyst miljökvalitetsnormerna, så som kraven i PBL är uppställda. Enligt de senast gällande statusklassificeringarna av kommunens vattendrag från 2017 bedöms flertalet ha en måttlig ekologisk status. I Grästorps kommun är problem med vattenmiljön framför allt kopplat till övergödning genom näringsbelastning, främst från jordbruket och delvis även enskilda avlopp. Kommunen har dock samarbetat med en lokal VA-förening som byggt ut VA-nätet på landsbygden till den grad att nästan hela Grästorps landsbygd fått möjlighet att ansluta sig. Föreningens VA-nät är i sin tur kopplat på det kommunala nätet. På så sätt har andelen enskilda (och ev bristfälliga) avloppsanläggningar minskat. I det fortsatta arbetet skulle kommunen kunna arbeta mer med jordbruksföretagarna och kring deras påverkan på övergödning.
Vid detaljplanering tas nästan alltid en dagvattenutredning fram av en oberoende konsult. I samband med detaljplaner och lovgivning kan sen genomtänkta dagvattenlösningar tas fram som säkerställer en säker dagvattenhantering. Kommunen skulle däremot behöva arbeta fram en dagvattenpolicy.</t>
  </si>
  <si>
    <t>Kommunen har upprättat en VA-plan men den planeras att ses över i samband med framtagande av vattentjänstplan. Då vattentjänstplanen omfattar flera delar i vattenmyndigheternas åtgärdsprogram 2022-2027 (VA-plan) kommer sannolikt VA-planen ersättas av vattentjänstplanen (Exempel 2 i M152 Svenskt vatten). I detta arbete kommer även dagvattenplan/policy att tas fram.</t>
  </si>
  <si>
    <t>Information om "elda rätt" skickas med vid anmälan om kamin el motsvarande. Information på hemsidan. Handläggning vid klagomål om olägenhet</t>
  </si>
  <si>
    <t>kommunen@ornskoldsvik.se</t>
  </si>
  <si>
    <t>Örnsköldsvik</t>
  </si>
  <si>
    <t>Det finns idag ett antal forum inom kommunen som jobbar med frågor som angränsar till åtgärdsprogrammet men vi behöver hålla ihop detta på ett tydligare sätt.</t>
  </si>
  <si>
    <t>Tillsynen är till största del händelsestyrd utifrån till exempel var nya exploateringar planeras på förorenad mark.</t>
  </si>
  <si>
    <t>Tillsynen planeras utifrån en total riskbedömning där mkn är en faktor.</t>
  </si>
  <si>
    <t xml:space="preserve">En stor del vattentäkter har vattenskydd och skyddsföreskrifter men enligt vattenlagen. De som saknar skydd ingår i Mivas Projekt (Vattenskyddsområde). Arbetet sker enligt en viss prioritering. Eftersom de som saknar skydd är mindre vattentäkter och ligger i prio-ordning 3 som planeras påbörjas 2026. Därför räknas åtgärden för dessa vattentäkter inte utförts än. 
För större enskilda vattentäkter ha inte skett någon översyn över deras skydd. 
</t>
  </si>
  <si>
    <t>Kommunens va-huvudman har gjort en översyn gällande befintliga vattenskyddsområden och vattentäkter som saknar skydd. Arbetet sker enligt en viss prioritering. Första gruppen (största vattentäkterna) utarbetades och ansökan skickades in till Länsstyrelse för fastställning.</t>
  </si>
  <si>
    <t>Kommunen har ej tillsyn över vattenskyddsområden.</t>
  </si>
  <si>
    <t>Kommunen har inga områden där det krävs tillstånd för att inrätta en vattentäkt.</t>
  </si>
  <si>
    <t xml:space="preserve">Utifrån angivelsen i frågeunderlaget ”Om svaret är nej förtydliga varför i frågan Motivera ert svar och gå sedan vidare till nästa fråga.” så har berörd verksamhet inte angett någon motivering. Frågeunderlag och formulär för rapportering är därmed inte riktigt synkroniserade.  Om motivering ändå krävs får vattenmyndigheten återkomma  så lämnar kommunen det i efterhand. 
</t>
  </si>
  <si>
    <t xml:space="preserve">Örnsköldsviks kommun har antagit en dagvattenpolicy och underdokumentet dagvattenstrategi. I den senare tydliggörs kopplingen till mkn vatten och hur berörda delar av kommunkoncernen ska arbeta i dagvattenfrågor. De kartskikt som nyttjas för bedömning baseras på uppgifter från VISS. Saknar vattenförekomsten sådana uppgifter tillfrågas kommunens miljö- och hälsoenhet om vattnet kan tåla belastning av dagvatten utan rening. Dagvattenstrategin ska revideras varje mandatperiod.
De flesta åtgärder gällande dagvatten hanteras i enskilda bygglovsärenden. Endast fåtalet större, övergripande åtgärder har vidtagits. Bland färdigställda åtgärder kan nämnas dagvattenkanalen i Strandparken. En planerad åtgärd med fokus på dagvattenhantering är ombyggnation av Åsdalsparken.
Kommunen har en VA-plan från 2017 som där MKN berörs till viss del. Denna plan kommer att uppdateras efter att Vattentjänsplanen är framtagen och då behöver MKN få ett större utrymme.
</t>
  </si>
  <si>
    <t>Kommunen jobbar med riktade informationskampanjer till fastighetsägare och enskild rådgivning.</t>
  </si>
  <si>
    <t>mjolbykommun@mjolby.se</t>
  </si>
  <si>
    <t>Mjölby</t>
  </si>
  <si>
    <t>Åtgärder genomförs av respektive förvaltning, inte samlat i en förvaltningsövergripande planering.</t>
  </si>
  <si>
    <t>Miljökvalitetsnormer för vatten är en del vid prioritering i handlingsplan för förorenade områden.</t>
  </si>
  <si>
    <t>Miljökvalitetsnormer för vatten beaktas särskilt vid tillsyn av jordbruk.</t>
  </si>
  <si>
    <t>Kommunen har gjort en översyn och dokumenterat vilka vattenskyddsområden och vattentäkter vi ansvarar för.</t>
  </si>
  <si>
    <t>Arbete pågår med att förstärka skyddet för befintlig vattentäkt, arbete pågår även för att hitta alternativa råvattenuttag.</t>
  </si>
  <si>
    <t>Mestadels händelsetyrd tillsyn.</t>
  </si>
  <si>
    <t>God egenkontroll och återkommande kontroll av den lokala kontrollmyndigheten.</t>
  </si>
  <si>
    <t>Översikts- och detaljplanering genomförs på ett sådant sätt att det bidrar till att MKN för vatten ska kunna följas.</t>
  </si>
  <si>
    <t>VA-plan har kompletterats med dagvattenpolicy och riktlinjer. Arbete med implementering pågår. 
I och med krav på vattentjänstplanen, kommer VA-planen revideras.</t>
  </si>
  <si>
    <t>Kommunen informerar om eldning vid klagomål och genom sotaren.
Kommunen har infört begränsningar för eldning av trädgårdsavfall.
Utbyggd fjärrvärme.</t>
  </si>
  <si>
    <t>kommun@odeshog.se</t>
  </si>
  <si>
    <t>Ödeshög</t>
  </si>
  <si>
    <t xml:space="preserve">Kommunen har inte någon övergripande planering för genomförande av Vattenmyndighetens åtgärdsprogram. Åtgärder genomförs görs av respektive förvaltning.
</t>
  </si>
  <si>
    <t>Miljökvalitetsnormer för yt- och grundvatten är en parameter som ingår i handlingsplan för förorenade områden.</t>
  </si>
  <si>
    <t>Miljökvalitetsnormer för yt- och grundvatten är en parameter som ingår i tillsyn av jordbruk.</t>
  </si>
  <si>
    <t xml:space="preserve">Vattenskyddsområde Vättern och Trehörna (2014)
</t>
  </si>
  <si>
    <t>Vattenskyddsområdena är lämpliga och föreskrifterna tillämpliga</t>
  </si>
  <si>
    <t>Händelsestyrd tillsyn av vattenskyddsområden, delat ansvar med länsstyrelsen.</t>
  </si>
  <si>
    <t>God egenkontroll och kontinuerlig kontroll av lokal kontrollmyndighet.</t>
  </si>
  <si>
    <t>Kommunen genomför översikts- och detaljplanering samt prövning och tillsyn enligt plan- och bygglag, på ett sådant sätt att det bidrar till att miljökvalitetsnormerna för yt- och grundvatten ska kunna följas. I översiktsplanen tas hänsyn till och samordnas med aktuella planeringsunderlag.</t>
  </si>
  <si>
    <t>Kommunen har en VA-policy antagen 2022, arbete pågår med att implementera policyn.</t>
  </si>
  <si>
    <t>Råd om småskalig eldning vid klagomål.
Rekommendation att inte att elda trädgårdsavfall.
Sotaren ger råd vid förstagångsbesiktning av eldstäder.</t>
  </si>
  <si>
    <t>kommun@overkalix.se</t>
  </si>
  <si>
    <t>Överkalix</t>
  </si>
  <si>
    <t>Kommunen har anställt planerare.</t>
  </si>
  <si>
    <t>Behöver förbättra det systematiska arbetet med förorenade områden. Tillsynsmyndighetens egeninitierade tillsyn.</t>
  </si>
  <si>
    <t>Tillsyn prioriteras till anmälningspliktiga verksamheter.</t>
  </si>
  <si>
    <t>Kommunen reviderar gamla vattenskyddsområden.
Systematisk tillsyn planeras därefter att påbörjas.</t>
  </si>
  <si>
    <t>Tillsyn genomförs, dock ej systematiskt.</t>
  </si>
  <si>
    <t>Kommunen har ej föreskrivit tillståndsplikt.</t>
  </si>
  <si>
    <t>Kommunen lägger stort fokus på den fysiska planeringen såsom uppdatering av gamla detaljplaner samt framtagande av ny översiktsplan där beaktande av miljökvalitetsnormer görs.</t>
  </si>
  <si>
    <t>Ny VA-plan är antagen men den ska kompletteras.</t>
  </si>
  <si>
    <t>Via energirådgivning, tillsyn och föreskrifter.</t>
  </si>
  <si>
    <t>kommun@skinnskatteberg.se</t>
  </si>
  <si>
    <t>Skinnskatteberg</t>
  </si>
  <si>
    <t>Har deltagit i framtagandet av förenklade instruktioner för framtagande av kommunalvattenplanering.</t>
  </si>
  <si>
    <t>Huvudstudier pågår för ett klass 1 objekt. Ansvarsutredning på går för ett objekt. Omklassning påbörjad för 2:or och 3:or.</t>
  </si>
  <si>
    <t>Hästgårdar har inventerats och åtgärder ställts där behov funnits. Lantbruk kvarstår.</t>
  </si>
  <si>
    <t>Enskilda vattentäkter saknar skyddsområden. Vet ej om behov finns.</t>
  </si>
  <si>
    <t>Har ett område som behöver ses över och som planeras att uppdateras efter ansökan om ny vattendom. Enskilda vattentäkter saknar skyddsområden. Vet ej om behov finns.</t>
  </si>
  <si>
    <t>Länsstyrelsen har tillsyn över ett område men ingen aktiv tillsyn har genomförts.</t>
  </si>
  <si>
    <t>Årlig tillsyn sker där egenkontrollprogram och vattenprover granskas.</t>
  </si>
  <si>
    <t>Hänsyn tas vid framtagande av nya detaljplaner och även vid förnyelsearbetet.</t>
  </si>
  <si>
    <t>Aktuell VA-plan är antagen och Vattentjänstplan är under framtagande.</t>
  </si>
  <si>
    <t>Information till kommuninvånarna om vedeldning samt krav på miljögodkända eldstäder vid nyinstallation.</t>
  </si>
  <si>
    <t>kommun@boxholm.se</t>
  </si>
  <si>
    <t>Boxholm</t>
  </si>
  <si>
    <t>Boxholms kommun har inte prioriterat detta. Berörda förvaltningar har inte uttryckt behovet.</t>
  </si>
  <si>
    <t>Miljökvalitetsnormerna för vatten är en del som beaktas vid prioritering av förorenade områden.</t>
  </si>
  <si>
    <t>Miljökvalitetsnormerna för vatten beaktas vid tillsyn.</t>
  </si>
  <si>
    <t>Kommunen har gjort en översyn över befintliga vattenskyddsområden som inrättats före miljöbalkens införande och utrett om de har behov av reviderade föreskrifter.</t>
  </si>
  <si>
    <t>Identifierade behov av översyn är inte slutförda.</t>
  </si>
  <si>
    <t>Händelsestyrd tillsyn genomförs.</t>
  </si>
  <si>
    <t>Boxholms kommuns huvudsakliga vattentäkt ligger i närliggande kommun. Vattentäkter i kommunen har fått tillsyn.</t>
  </si>
  <si>
    <t>Arbetet med att fysisk planering genomförs i samverkan med tillsynsansvarig länsstyrelse och berörda kommuner inom avrinningsområdet.</t>
  </si>
  <si>
    <t>Kommunen har påbörjat arbetet med att genomföra åtgärder.
Strategiska dokument behöver kompletteras med hantering av dagvatten.</t>
  </si>
  <si>
    <t>Kommunen informerar om eldning "på rätt sätt" i samband med eventuella klagomål.
Kommunen har infört begränsningar för eldning av trädgårdsavfall.</t>
  </si>
  <si>
    <t>orsa.kommun@orsa.se</t>
  </si>
  <si>
    <t>Orsa</t>
  </si>
  <si>
    <t>Miljökvalitetsnormerna ligger som grund i våra arbetsrutiner och riktlinjer vid bedömningar. De är dock inte tydligt utpekade som en prioriteringsgrund i behovsutredning och tillsynsplanering.</t>
  </si>
  <si>
    <t>Orsa kommun har i dag beslutade vattenskyddsföreskrifter och därmed skydd för allmänna och enskilda dricksvattentäkter i form av vattenskyddsområde, för vattentäkter som försörjer fler än 50 personer eller där vattentäktens uttag är mer än 10 m3 / dygn.</t>
  </si>
  <si>
    <t>Orsa kommun har inga vattenskyddsområden som har inrättats före införandet av miljöbalken. Vi har påbörjat arbetet med översyn av vattenskyddsområden. Planerar även att över tid arbeta med förvaltning av våra vattenskyddsområden.</t>
  </si>
  <si>
    <t>Orsa kommun är inte tillsynsmyndighet för de kommunalt inrättade vattenskyddsområdena. Beträffande de nyligen fattade kommunala besluten (2022-10-24) om vattenskyddsområden enligt 40 § 5 p förordning (1998:899) om miljöfarlig verksamhet och hälsoskydd planeras tillsyn att påbörjas under 2024 om resurserna medger.</t>
  </si>
  <si>
    <t>Inte aktuellt då Orsa kommun inte har några vattentäkter som omfattas av tillståndsplikt som kommunen har föreskrivit enligt 9 kap. 10 § miljöbalken.</t>
  </si>
  <si>
    <t xml:space="preserve">I detaljplanearbetet måste vi ta hänsyn till miljökvalitetsnormer. Vi tar fram dagvattenutredningar som stäms av med Länsstyrelse så att vi inte påverkar vattnet negativt. Vad gäller äldre detaljplaner så har vi många sådana. I dessa är status på påverkan ganska oklar.
Vi behöver bli bättre på att samordna strategisk planering men här hoppas vi få draghjälp genom att vi arbetar med planeringsstrategin.
Länsstyrelsen har, relaterat till kommunens översiktsplan, kvarstående synpunkter kring miljökvalitetsnormer för vatten
</t>
  </si>
  <si>
    <t>Det finns en VA-plan men arbetet med genomförande prioriteras utifrån andra kriterier.</t>
  </si>
  <si>
    <t>stadshuset@ronneby.se</t>
  </si>
  <si>
    <t>Ronneby</t>
  </si>
  <si>
    <t>Vi har genomfört en förstudie för att klargöra vad det är vi ska göra då vi har tyckt att åtgärden har varit otydlig.</t>
  </si>
  <si>
    <t>Vi har delvis fokus på MKN i vår planerad tillsyn.</t>
  </si>
  <si>
    <t>Vi har resursbrist men vi har åtgärdsplan för samtliga kommunala deponier.</t>
  </si>
  <si>
    <t>Vi har prioriterad planerad tillsyn i kommunens samtliga vattenskyddsområden.</t>
  </si>
  <si>
    <t>Vi har bra översyn samt god dialog med länsstyrelsen.</t>
  </si>
  <si>
    <t>Vi har inte utfört det för mindre vattentäkter som inte är vattenskyddsområden.</t>
  </si>
  <si>
    <t>Delar av punkterna under självutvärdering utförs, andra inte. T.ex. används de digitala kartunderlagen i den fysiska planeringen och MKN är en fråga som hanteras i den fysiska planeringen. Kommunen är i en process att ta fram en ny översiktsplan. Den tar hänsyn till och samordnas med andra styrdokument och i den framgår det hur kommunen anser att miljökvalitetsnormerna ska följas.</t>
  </si>
  <si>
    <t>Kommunen har ett pågående arbete med VA-plan och att dokumentera hur statusen kan påverkas.</t>
  </si>
  <si>
    <t>Vi sprider information genom klimat- och energirådgivning.</t>
  </si>
  <si>
    <t>info@ljungby.se</t>
  </si>
  <si>
    <t>Ljungby</t>
  </si>
  <si>
    <t>I Ljungby kommuns översiktsplan anges att hänsyn ska tas till miljökvalitetsnormerna vad gäller dagvattenhantering i alla områden som är utpekade i översiktsplanen. 
Ljungby kommun arbetar med att ta fram en vattentjänstplan (som även innehåller kommunens VA-plan) med de tillhörande delplanerna vattenförsörjningsplan och drift- och underhållsplan som bidrar till att nå miljökvalitetsnormerna för vatten. 
Planerna beräknas antas under 2024 respektive 2025. Planerna ger kommunen förutsättningar och pekar ut riktningen för arbetet med att bidra till att uppnå miljökvalitetsnormerna för vatten men en stor del av det faktiska genomförandet av åtgärder återstår.</t>
  </si>
  <si>
    <t>Kommunen har ställt krav på åtgärd där det är motiverat utifrån miljökvalitetsnormerna för vatten. Vi har flera pågående ärenden där utsläpp skett till grundvattnet där vi ställer krav på åtgärder. Gäller bland annat förorening från drivmedelsstationer och arbete pågår även mot verksamheter där det skett utsläpp av lösningsmedel. 
Under år 2024 kommer vi ta fram en strategisk handlingsplan för att enklare prioritera vilka förorenade områden som ska undersökas vidare. En prioriteringspunkt är att området finns inom ett område med betydande grundvattenmagasin och är riskklassa 1 eller 2.</t>
  </si>
  <si>
    <t xml:space="preserve">Vi utför planerad tillsyn på jordbruk. Vi ställer krav på åtgärd när vi upptäcker brister till exempel mot miljökvalitetsnormer för vatten. Utefter eventuella brister och risk för miljöpåverkan bestämmer vi tillsynsintervallet på jordbruken.
I kommunen finns inga jordbruk som är B-verksamheter utan de är C- och U-verksamheter.
För att säga att åtgärden har genomförts fullt ut skulle vi behöva säkerställa att vi har med samtliga jordbruk som finns kommunen i tillsynsplaneringen. Vi behöver också mer systematiskt använda VISS i tillsynsplaneringen.
</t>
  </si>
  <si>
    <t>För de kommunala vattentäkterna pågår revidering av två vattenskyddsområden.</t>
  </si>
  <si>
    <t>Genomgång av vilka vattenskyddsområden som finns och påbörjad revidering av två stycken. Ingen djupare översyn med bedömning om de ger tillräckligt skydd har gjorts för de kommunala vattenskyddsområdena.</t>
  </si>
  <si>
    <t>Tillsyn utifrån vattenskyddsföreskrifterna genomförs på de verksamheter som ligger inom vattenskyddsområde och som vi har ordinarie tillsyn på enligt miljöbalken, t ex industrier och lantbruk. Det gäller både tillståndspliktiga, anmälningspliktiga och icke-anmälningspliktiga verksamheter. Nämnden hanterar även anmälningar och tillståndsansökningar kopplade till vattenskyddsföreskrifterna.</t>
  </si>
  <si>
    <t>Likartad tillsyn enligt 3.4.1</t>
  </si>
  <si>
    <t>I kommunens översiktsplan framgår att hänsyn vad gäller dagvattenhanteringen ska tas i alla områden som pekas ut för bebyggelse så att miljökvalitetsnormerna för recipienten inte försämras. I planarbetet diskuteras kvalitetsförbättrande åtgärder främst gällande dagvatten i de fall dagvattnet förväntas bli särskilt förorenat. Kvalitetsförbättrande åtgärder vidtas i vissa fall men det är mycket jobb som krävs för att få till åtgärder.</t>
  </si>
  <si>
    <t>Ljungby kommuns nuvarande VA-plan antogs 2014. Under 2023-2024 pågår arbetet med att ta fram en ny VA-plan och vattentjänstplan. Den nya vattentjänstplanen som även inkluderar VA-plan planeras att antas i juni 2024.</t>
  </si>
  <si>
    <t xml:space="preserve">Ljungby kommun har information på hemsidan om att elda rätt i småskalig förbränning. 
Det finns även begränsningar i de lokala hälsoskyddsföreskrifterna angående eldning av trädgårdsavfall och särskilda restriktioner inom samlad bebyggelse för att förebygga olägenheter för människors hälsa och miljön. 
Kommunen verkar för omställning till fjärrvärme i Ljungby stad. Det finns även möjlighet att få energirådgivning av kommunen, både för företag och privatpersoner. 
</t>
  </si>
  <si>
    <t>sodertalje.kommun@sodertalje.se</t>
  </si>
  <si>
    <t>Södertälje</t>
  </si>
  <si>
    <t xml:space="preserve">Åtgärden genomförs till stor del. Kommunen har sedan 2018 en vattenplan som beskriver kommunens planering för god yt- och grundvattenstatus. I vattenplanen framgår även kommunens olika roller och ansvar inom vattenförvaltningen. Utöver det har ett flertal lokala åtgärdsprogram tagits fram för att identifiera åtgärder som kan behöva vidtas/genomföras för att följa miljökvalitetsnormerna. 
Södertälje kommun har goda mellankommunala samarbeten och samverkan inom såväl vattenvårdsförbund som vattengrupper för våra delade avrinningsområden. 
Kommunen har dock inte tagit fram en plan för "vattenanvändning i förändrat klimat" även om frågan, åtminstone delvis, avhandlas kommunens handlingsplan för klimatanpassning (fastställd 2022) samt inom vissa åtgärder inom VA-planen (under revidering). Dessa åtgärder inom VA-planen omfattar bland annat hållbar vattenanvändning/återvinning, reservvatten och lokal vattenförsörjningsplan.  
</t>
  </si>
  <si>
    <t>Kommunen handlägger anmälningsärenden, granskar provtagningsplaner/undersökningar och rådger i exploateringsskeden av förorenade områden. Det har även arbetats fram en ny handlingsplan för förorenade områden. Den egeninitierade tillsynen har dock, p.g.a. personalbrist, inte kunnat prioriteras i någon större omfattning hitintills. Det arbetet påbörjades först under 2024.</t>
  </si>
  <si>
    <t>Kommunen har bl.a. deltagit i nationella tillsynsobjekt, som ex. "tillsyn i fält", och har påbörjat ett långsiktigt arbete för att tillsyn av jordbruk och hästgårdar ska ske avrinningsområdesvis. Utöver det har det gjorts en genomgång av kommunens lantbruksobjekt för att kunna anpassa och prioritera tillsynen på de objekt som har närhet till vatten.</t>
  </si>
  <si>
    <t>Åtgärden genomförs delvis. I kommunen finns sedan tidigare ett antal skyddsområden samtidigt som det pågår ett arbete med att revidera och förbättra vattenskyddet för de kommunala vattentäkterna. Utöver det håller ett nytt  vattenskyddsområde, benämnt "Södra Mälaren", på att arbetas fram. Beslut för "Södra Mälaren" väntas preliminärt under juni 2024. 
Dock saknas det i dagsläget ett erforderligt skydd av de större enskilda vattentäkterna.</t>
  </si>
  <si>
    <t>Myrstugans vattenskyddsområde har inte reviderats efter införandet av miljöbalken. En del av skyddsområdet upphävdes dock under 1999. Myrstugans vattenskyddsområde kommer att ses över/uppdateras så snart vattenskyddsområdet för Södra Mälaren kommit till beslut.</t>
  </si>
  <si>
    <t>Tillsyn inom vattenskyddsområden bedrivs i huvudsak temamässigt där det bedöms finnas ett behov, t.ex, tillsyn på enskilda avlopp, oljecisterner mm. För ännu högre genomförandegrad borde systematiskt tillsyn bedrivas ur samtliga aspekter i vattenskyddsföreskrifterna.</t>
  </si>
  <si>
    <t>Någon sådan tillsyn har hitintills inte bedömts aktuell.</t>
  </si>
  <si>
    <t>I nästan samtliga detaljplaner tas dagvattenutredningar fram i syfte att veta vilka åtgärder som krävs för att följa MKN för vatten. Utöver det håller en ny översiktsplan på att arbetas fram där det bl.a. ska framgå hur kommunen anser att miljökvalitetsnormerna ska kunna följas samt hur hänsyn tas till andra aktuella planeringsunderlag/styrdokument.  
Hitintills har kommunen inte hunnit se över/ersätta gamla detaljplaner och detaljplaner som bidrar till en kumulativ påverkan på vattenförekomster. Däremot har ett arbete påbörjats med att undersöka om det går att anlägga dagvattendammar enligt gällande detaljplaner där VA-huvudmannen ser behov av dessa.</t>
  </si>
  <si>
    <t>Sedan 2017 finns en antagen VA-plan i kommunen som just nu är under revidering. Utöver det pågår arbete med att ta fram en fristående dagvattenplan samt 
en utredning för att tydliggöra vilka fördröjnings- och reningskrav som behöver ställas vid fysisk
planering för att berörda recipienter ska ges möjligheter att följa beslutad miljökvalitetsnorm (MKN).</t>
  </si>
  <si>
    <t>Kommunen har hitintills inte aktivt informerat om eldning på "rätt sätt" mer än vid direkt klagomålshantering. Information och länkar om detta finns dock på kommunens hemsida. Kommunen har sedan tidigare begränsat eldning av trädgårdsavfall inom detaljplanelagt/tätbebyggt område till två veckor under våren samt till två veckor under hösten. Till kommande år kan tillåtelsen om att elda trädgårdsavfall komma att tas bort. Fastbränsleeldning inom tätbebyggt område är sedan tidigare begränsat. Inom detaljplanelagt område ska pannor som används för eldning av ved eller annat fastbränsle, med undantag för pellets, vara miljögodkända eller försedda med separat ackumulatortank. Det är dock fortfarande tillåtet med fastbränsleeldning två dagar per vecka under vinterhalvåret i pannor som inte uppfyller dessa krav. Efterlevnaden kontrolleras inte aktivt. 
Andra aktiviteter som genomförs/erbjuds är hämtning av trädgårdsavfall på abonnemang eller on-demand. Utöver det pågår ett arbete med att etablera små kvartersnära återvinningsplatser, s.k. "Returtorg" i några av kommunens kommundelar.</t>
  </si>
  <si>
    <t>kommun@sjobo.se</t>
  </si>
  <si>
    <t>Sjöbo</t>
  </si>
  <si>
    <t>Vattenråden - där representanter från flera förvaltningar deltar och samarbete över förvaltningar sker kring vattenfrågor i planarbete mm.</t>
  </si>
  <si>
    <t>MKN för vatten ingår som en av de viktigaste faktorerna i vår prioriteringsmodell för planerad tillsyn enligt miljöbalken.</t>
  </si>
  <si>
    <t>MKN för vatten ingår som en av de viktigaste faktorerna i vår handlingsplan över förorenade områden för hur planerad tillsyn på förorenade områden ska prioriteras.</t>
  </si>
  <si>
    <t>Kontinuerligt arbete med frågan pågår, men processerna för att ordna skyddet tar lång tid. Många vattentäkter saknar både erforderliga tillstånd till uttag och vattenskyddsområden. Tillstånd behöver ordnas före vattenskyddsområden inrättas. Därför arbetas det kontinuerligt både med tillståndsprocess och framtagande av vattenskyddsområden, där båda processerna har till syfte att skydda vattentäkterna.</t>
  </si>
  <si>
    <t>Översyn har gjorts av befintligt vattenskyddsområde och det behöver uppdateras. Process med översyn av befintligt vattenskyddsområde pågår.</t>
  </si>
  <si>
    <t>Tillsyn av vattenskyddsområden sker kontinuerligt av driftpersonal på VA under året. Miljöenheten utövar tillsyn av verksamheter inom vattenskyddsområdet och ser då även på verksamheten ur vattenskyddsperspektiv.</t>
  </si>
  <si>
    <t>Kommunen har inte föreskrivit tillståndsplikt enligt MB för någon vattentäkt.</t>
  </si>
  <si>
    <t xml:space="preserve">Hanterar det med riktlinjer i kommunens Översiktsplan för Sjöbo kommun 2040 (antagen 2022), samt även i pågående FÖP-arbete i Fördjupad översiktsplan för Sjöbo tätort 2050. Vi beaktar och behandlar MKN-frågorna i våra detaljplaner och där behov anses finnas (t ex vid exploatering i närheten av vattendrag) så beställs MKNvatten-utredning i samband med planarbetet. Plankartorna följer upp åtgärdsförslag eller rekommendationer för att minska påverkan på MKN genom planbestämmelser i den juridiskt bindande kartan.
</t>
  </si>
  <si>
    <t>En VA-plan finns framtagen men behöver uppdateras. I VA-planen idag framgår inte tillräckligt tydligt avseende MKN vatten.</t>
  </si>
  <si>
    <t xml:space="preserve">Information på kommunens hemsida. Informationsinsatser till speciella bostadsområden i samband med klagomål eller frågor från boende eller byalag/föreningar. Även informationsinsatser nästan årligen i kommunens informationskanaler som når kommunens alla invånare.
Begränsningar, endast trivseleldning, inom detaljplanelagt/tätbebyggt område.
Rådgivning som främjar lägre utsläpp i samband med tillsyn och prövning på relevanta verksamheter. Också viss rådgivning oftast i samband med klagomål eller frågor från allmänhet eller företag. 
Begränsningar för eldning av trädgårdsavfall, information på kommunens hemsida och ibland i kommunens informationskanaler som når alla invånare. Rådgivning när vi får frågor från allmänhet eller företag.
Information/rådgivning av vår Klimat- och energirådgivare då vi får frågor från allmänhet eller företag. Även samverkan med Klimat- och energirådgivare i relevanta tillsynsbesök. Klimat- och energirådgivare ordnar energimässor etc. Information på hemsidor.
</t>
  </si>
  <si>
    <t>torsby.kommun@torsby.se</t>
  </si>
  <si>
    <t>Torsby</t>
  </si>
  <si>
    <t>Påbörjat arbete med vattentjänstplan mm</t>
  </si>
  <si>
    <t>I linje med politisk prioriterad nivå</t>
  </si>
  <si>
    <t>Arbetet med att upprätta och revidera vattenskyddsområden pågår. Det finns mindre vattentäkter som idag saknar vattenskyddsområde.</t>
  </si>
  <si>
    <t>VA-verksamheten har påbörjat sen en tid tillbaka en översyn av alla vattenskyddsområden.</t>
  </si>
  <si>
    <t>Inom tillsyn arbetas med inventering och krav på åtgärder för enskilda avlopp inom primär och sekundär zon. Dock tycker kommunen det är oklart om det är kommunen eller länsstyrelsen som har tillsyn över föreskrifterna och ev krav på själva området.</t>
  </si>
  <si>
    <t>Inom tillsyn arbetas med inventering och krav på åtgärder för enskilda avlopp inom primär och sekundär zon.</t>
  </si>
  <si>
    <t>Erforderligt underlag finns alltid i framtagandet av nya planer eller vid revidering av äldre. Dock anser vi att länsstyrelsen ibland efterfrågar för mycket detaljer i ÖP-sammanhang.</t>
  </si>
  <si>
    <t>Arbetet med VA-plan pågår tillsammans med vattentjänstplanen.</t>
  </si>
  <si>
    <t>Miljökontoret har gjort olika informations- och tillsynsinsatser inom detta de senaste åren</t>
  </si>
  <si>
    <t>kommun@harnosand.se</t>
  </si>
  <si>
    <t>Härnösand</t>
  </si>
  <si>
    <t>Miljöavdelningen har gått igenom åtgärdsprogrammet i sitt VP-arbete och kommer att planera in aktiviteter under kommande år.</t>
  </si>
  <si>
    <t>Motivering enligt stöd till självutvärdering.</t>
  </si>
  <si>
    <t>I översiktsplanen framgår det hur kommunen anser att miljökvalitetsnormerna ska följas.
Inom detaljplanering uppfyller vi minimikraven som ställs inom PBL och MB. Men kommunen som helhet har ingen grön-blå plan och saknar därigenom en sammanhängande bild av MKN vatten i ett större sammanhang, t.ex. hur olika detaljplaner och exploateringar inom ett avrinningsområde kan påverka MKN 
I detaljplaneprocessen sker dialog med Länsstyrelsen i processen kring undersökning av betydande miljöpåverkan samt under skedena samråd och granskning. I de stegen bevakas MKN för vatten och luft. I planbeskrivningen finns en egen rubrik för MKN och hur planförslaget påverkar eller påverkas av MKN. I utredningar så som dagvatten och skyfall brukar MKN omnämnas och bevakas.</t>
  </si>
  <si>
    <t>En stor del av arbetet med framtagandet av VA-plan är gjord och återstående arbete planeras för genomförande 2024/2025. Förslag på vattentjänstplan är just nu på samråd med återstående granskning innan beslut lämnas till kommunfullmäktige.</t>
  </si>
  <si>
    <t>info@lomma.se</t>
  </si>
  <si>
    <t>Lomma</t>
  </si>
  <si>
    <t>Kommunen har en planering för genomförandet av Vattenmyndighetens åtgärdsprogram. Ja, syns i ÖP och i våra åtgärdsprogram för vattenråden.
Kommunen har ett förvaltningsövergripande arbetssätt för vattenförvaltningsfrågor. Ja, syns både i ÖP och i våra strategiska miljömålsdokument. 
Kommunen har identifierat de vattenförekomster som riskerar att inte uppnå miljökvalitetsnormerna för vatten. Ja, syns i ÖP samt vår vattenatlas som länkar till VISS.
Kommunen har identifierat det åtgärdsbehov som behövs för att följa miljökvalitetsnormerna inom de verksamheter kommunen ansvarar för. Ja, det syns i ÖP, miljömålsprogrammens åtgärder samt vattenrådens åtgärdsprogram.
Informationen som finns i vatteninformationssystem Sverige (VISS) och/eller vattenmyndigheten digitala åtgärdsunderlag används som prioriteringsunderlag för kommunens planering. Ja, som syns i ÖP och vårt eget verktyg Vattenatlas.
Kommunen samverkar med andra berörda aktörer som delar samma avrinningsområden. Ja, två vattenråd som täcker hela kommunens yta, dessutom grundvattensamarbete, dessutom två omfattande marina samarbeten kring havsmiljöfrågorna.
Kommunen har en funktion som har ansvar för att samordna det förvaltningsövergripande arbetet. Ja
Kommunen har en plan för vattenanvändning i ett förändrat klimat. Det finns krisberedskap, men planen behöver utvecklas, samarbete med Sydvatten och VA SYD i dessa frågor, båda dessa är kommunala bolag men med flera kommuner.</t>
  </si>
  <si>
    <t>I miljöenhetens tillsynsplan för 2024 framkommer det att hänsyn till åtgärdsprogram för vatten 2022-2027 tas vid prioritering av tillsynsobjekt samt i den ordinarie tillsynen.</t>
  </si>
  <si>
    <t>I miljöenhetens tillsynsplan för 2024 framkommer det att hänsyn till åtgärdsprogram för vatten 2022-2027 tas vid prioritering av tillsynsobjekt samt i den ordinarie tillsynen. Åtgärdsplan finns.</t>
  </si>
  <si>
    <t>Vi har inga vattentäkter, allt dricksvatten genom Sydvatten/ Bolmen (tunnel)/Vombsjön/Ringsjön, så dricksvattnet ligger i andra kommuner. Skyddar potentiellt dricksvatten i ÖP genom att bevara Alnarpsströmmen som är en av Sveriges finaste grundvattenförekomster som tidigare använts för dricksvatten.</t>
  </si>
  <si>
    <t>Vi har inga vattenskyddsområden i enlighet med resonemanget ovan.</t>
  </si>
  <si>
    <t>Se ovan</t>
  </si>
  <si>
    <t>Översikts- och detaljplanering genomförs på ett sådant sätt att det bidrar till att MKN för vatten ska kunna följas. Ja
I översiktsplanen framgår det hur kommunen anser att miljökvalitetsnormerna ska följas.
Ja
Prövning och tillsyn enligt PBL genomförs på ett sådant sätt att det bidrar till att MKN för vatten ska kunna följas.
Ja, inga enskilda avlopp tillåts, hela kommunen inom verksamhetsområde i princip.
Kommunen använder de digitala kartunderlagen och/eller informationen i VISS som underlag i den fysiska planeringen.
Ja, dessutom eget verktyg framtaget (www.vattenatlas.se som länkar till VISS men bidrar med mer information)
Kommunen tar hänsyn till och samordnar översiktsplanen med andra aktuella planeringsunderlag (till exempel styrdokument för VA-frågor, dagvatten, blåplaner eller andra styrdokument) på ett sådant sätt att miljökvalitetsnormerna för vatten ska kunna följas. Ja
Arbetet med att fysisk planering genomförs i samverkan med tillsynsansvarig länsstyrelse och berörda kommuner inom avrinningsområdet. Ja, genom våra vattenråd vars ARO täcker hela kommunen.
Arbetet med fysisk planering sker i samverkan med den region som omfattas av regional fysisk planering (Region Stockholm och Region Skåne). Ja
Kommunen har sett över gamla detaljplaner samt detaljplaner som bidrar till en kumulativ påverkan på vattenförekomster och där behov funnits ersätta dessa med nya detaljplaner för att säkerställa att miljökvalitetsnormerna för vatten ska kunna följas. Ja, inga sådana planer kvarstår, hela kommunen inom verksamhetsområde i princip.</t>
  </si>
  <si>
    <t>VA-plan och dagvattenplan antas om någon månad i kommunfullmäktige.</t>
  </si>
  <si>
    <t>Kan ske  i tillsynen, men vi försöker  även sprida kunskap (även till naturvården på länsstyrelsen som inte följer detta)  om att inte elda trä/organiskt restmaterial nära vatten. Halmbränning förbjuden i kommunen.</t>
  </si>
  <si>
    <t>kommunen@bollebygd.se</t>
  </si>
  <si>
    <t>Bollebygd</t>
  </si>
  <si>
    <t xml:space="preserve">Vi arbetar med uppgiften fast inte systematisk. 
Vi samarbetar förvaltningsövergripande med bl.a. 
Vattentjänstplan och vattenrådets samverkan.
</t>
  </si>
  <si>
    <t xml:space="preserve">Arbetet med förorenade områden är händelsestyrt, inget 
systematisk arbetet med vattenkvalitet genomförs.
</t>
  </si>
  <si>
    <t>Ingen tillsyn utfört sedan 2008.</t>
  </si>
  <si>
    <t>--</t>
  </si>
  <si>
    <t>Översyn gjordes av utbredningsområde för Backa vattentäkt, samt dess tillhörande föreskrifter. Justering av gränser har genomförts. Nytt beslut om VSO + föreskrifter har tagits för huvudvattentäkt.</t>
  </si>
  <si>
    <t>Tillsyn kommer att utföras under 2024 men har varit bristfällig under tidigare år.</t>
  </si>
  <si>
    <t>Det är inte applicerbart för Bollebygds kommun, vi ar inga vattentäkter med tillståndsplikt enligt MB 9 kap. 10§.</t>
  </si>
  <si>
    <t xml:space="preserve">I ÖP är det nedskriven att den tar hänsyn till MKN, fast det 
finns brister i underlaget. I de nya detaljplanerna är det säkerställt 
med hänsyn till vattenkvalitetsnormer, fast för de äldre 
detaljplaner finns ingen uppföljning av MKN. 
</t>
  </si>
  <si>
    <t xml:space="preserve">Gamla VA-planen är ersatt med en vattentjänstplan som 
är uppe på granskning, så åtgärd är under genomförande.
</t>
  </si>
  <si>
    <t xml:space="preserve">Vi har information på hemsidan om vad man får elda. Det finns inga begränsningar i detaljplan. Vi hanterar eldningsärenden som kommer upp som klagomål.
Det görs ingen pro-aktivt tillsyn på småskalig förbränning.
Kommunen har erbjuder energirådgivning på hemsidan.
Vid byggnation av nya hus måste fastighetsägaren redovisa att 
de har följd Boverkets krav för energihushållning.
</t>
  </si>
  <si>
    <t>registrator@nacka.se</t>
  </si>
  <si>
    <t>Nacka</t>
  </si>
  <si>
    <t>Arbetet med att ta fram en förvaltningsövergripande planering pågår parallellt med översiktsplan och grönblå plan.</t>
  </si>
  <si>
    <t>Har arbetat med tillsyn av projekt där det pågår eller planeras exploatering. Många exploaterings projekt genomförs och medför en minskning av utsläpp till vatten. Prioritering har inte gjorts utifrån vilken risk det är för vatten.</t>
  </si>
  <si>
    <t>Nacka har väldigt begränsade jordbruk, men det finns några hästgårdar. De större hästgårdarna fick tillsyn för två år sedan, men är inte inplanerade i år.</t>
  </si>
  <si>
    <t>Livsmedelstillsynen säkrar större vattentäkter samt vattentäkter som försörjer verksamhet. Har tillståndsplikt för enskilda vattentäkter i vissa områden. Men ingen uppföljande tillsyn. Arbetar med frågan vid anläggande av nya enskilda avlopp och bergvärme.</t>
  </si>
  <si>
    <t>Har ett som är grundvatten och ytvatten.</t>
  </si>
  <si>
    <t>Har med i tillsynsplan och behovsutredning.</t>
  </si>
  <si>
    <t>Ingen uppföljande tillsyn. Arbetar med frågan vid anläggande av nya enskilda avlopp och bergvärme.</t>
  </si>
  <si>
    <t>Vi arbetar just nu med en ny översiktsplan där det ska framgå hur MKN ska kunna följas. I all detaljplanering tas hänsyn till att följa MKN. Nya detaljplaner har tagits fram för att ansluta fastigheter till kommunalt VA.</t>
  </si>
  <si>
    <t>Framtagandet av vattentjänstplan pågår. Beräknas beslutas under 2024.</t>
  </si>
  <si>
    <t>Fokus har inte varit på dioxiner utan på rökgasutsläpp. 
Har begränsning på trädgårdsavfall. Tillsyn på rökklagomål. Arbete sker med att informera om att elda rätt.</t>
  </si>
  <si>
    <t>servicecenter@huddinge.se</t>
  </si>
  <si>
    <t>Huddinge</t>
  </si>
  <si>
    <t>Kommunen arbetar förvaltningsövergripande med genomförandet av åtgärdsprogrammet via den fysiska planeringen, genomförandet av de lokala åtgärdsprogrammen samt genom olika strategidokument och kunskapsunderlag. Samordningen sker både på kommunstyrelsens förvaltning (ansvarar för VA-planering och den fysiska planeringen) och på miljö- och bygglovsförvaltningen (ansvarar för de lokala åtgärdsprogrammen).
Vattenförekomster som riskerar att inte uppnå MKN är identifierade och i de lokala åtgärdsprogrammen redovisas åtgärdsbehovet för att uppnå ekologisk status, framför allt genom reduktion av fosfor. I detaljplaneringen redovisas påverkan på MKN. VISS används för att få underlag till våra dagvattenutredningar vid detaljplanering. Även Miljötillsynsavdelningen granskar översiktsplanen och detaljplaner utifrån bland annat påverkan på miljökvalitetsnormer.
Kommunen samverkar med andra aktörer bland annat genom Tyresåns vattenvårdsförbund och i de lokala åtgärdsprogrammen som vi delar med grannkommuner.
Miljötillsynsavdelningen har tillsynsplan och behovsutredning för miljöfarlig verksamhet som inkluderar små avlopp, vattenskyddsområden, förorenade områden, jordbruk. I flertalet av våra rutiner och ärenden tas hänsyn till miljökvalitetsnormerna, men mer arbete skulle kunna göras med fokus på normerna. I tillsynsplanen och behovsutredningen nämns ej miljökvalitetsnormer specifikt.</t>
  </si>
  <si>
    <t>Miljötillsynsavdelningen har planerad tillsyn för förorenade områden, men har inte utgått från miljökvalitetsnormerna för vatten när de själva har initierat vilka områden som ska ha tillsyn. Allt inkommande kopplat till förorenade områden hanteras oavsett om det bidrar till risk att inte nå god status. Vi ställer krav vid inventeringar, undersökningar, åtgärder mot ansvarig, hantering av material och massor vid exploatering och utredning av tillsynsansvar. I kraven är det olika om miljökvalitetsnormerna nämns eller inte, men det finns alltid ett fokus på vattenfrågorna. Vi kan förbättra att referera direkt till miljökvalitetsnormerna eftersom vi arbetar utifrån dem indirekt.</t>
  </si>
  <si>
    <t>Samtliga jordbruk i kommunen har fått tillsyn under 2022 och kommer få tillsyn igen under 2025. Under tillsynen är det stort fokus på läckage till närliggande vattenförekomster.</t>
  </si>
  <si>
    <t>Huddinge tillsammans med fler kommuner berörs av ytvattentäkten Mälaren – Rödstensfjärden. Länsstyrelsen har beslutat om vattenskyddsområdet Östra Mälaren och har tillsynsansvaret.  Kommunen arbetar därför inte direkt med denna åtgärd, men bedömer att den tillgodoses av länsstyrelsens arbete.</t>
  </si>
  <si>
    <t>Huddinge har nyligen reviderat sin översiktsplan. Den reviderade översiktsplanen antogs under våren 2023, men har inte vunnit laga kraft ännu p.g.a. ett överklagande. I den reviderade översiktsplanen har vi ställningstaganden kring att vi ska säkerställa god vattenkvalitet med minskad näringsbelastning och genomföra åtgärder så att miljökvalitetsnormerna uppnås i alla sjöar och vattendrag. Detta gör vi bland annat genom att följa kommunens dagvattenstrategi och lokala åtgärdsprogram för sjöarna samt peka ut platser där större åtgärder för dagvattenhantering behöver genomföras. Vi säkerställer att grundvattnet inte förorenas och för att uppnå grundvatten av god kvalitet genomför vi åtgärder så att miljökvalitetsnormen uppnås.
Vi tar fram dagvattenutredningar till planprogram och detaljplaner. Vi anpassar andel hårdgjord yta och täthet till behov av ytor för vattenhantering i planprogramsskede och detaljplanering. Vi ser till att dagvatten renas innan det släpps till ledningsnätet och att tillräckliga ytor för rening och infiltration avsätts. Vi ser i detaljplaneringen till att bevara naturmark så att tillräcklig grundvattenåterföring kan ske och säkerställer åtgärder för att förhindra föroreningsspridning till Mälaren och Albysjön samt utpekade grundvattentäkter. Vid exploatering identifierar vi områdets akvatiska ekosystemtjänster, flödesreglering och vattenrening, och värnar dem. Detta gör vi genom att utgå från kommunens planeringsunderlag för grön- och blåstruktur och annat viktigt planeringsunderlag kopplat till vattnets värden.</t>
  </si>
  <si>
    <t>Kommunen arbetar med flera projekt som utgör delar av VA-planeringen. En första version av kommunens vattentjänstplan håller på att tas fram. Inom ramen för vattentjänstplanen kommer kommunen att uppdatera sitt VA-utbyggnadsprogram från 2017. Vattenförekomsternas status är en av bedömningsgrunderna för prioriteringen i VA-utbyggnadsprogrammet.
Kommunen har en dagvattenstrategi från 2013 och en revidering av kommunens dagvattenstrategi har påbörjats. Målet är att uppnå en hållbar dagvattenhantering och bidra till att MKN ska uppnås och bibehållas i kommunens sjöar och vattendrag genom att belastning av föroreningar och näringsämnen från dagvatten minskar.
Kommunen arbetar även med ett gemensamt projekt tillsammans med kommunens VA-huvudman om gemensamma anläggningar för dagvatten och skyfall.
Vattenförekomster som riskerar att inte uppnå MKN är identifierade och i de lokala åtgärdsprogrammen redovisas åtgärdsbehovet för att uppnå ekologisk status, framför allt genom reduktion av fosfor. Flera åtgärder för att förbättra reningen av dagvatten har genomförts inom ramen för arbetet med de lokala åtgärdsprogrammen.</t>
  </si>
  <si>
    <t>Huddinge kommun informerar om eldning på sin webbsida och där ingår hur man gör på rätt sätt och att kommunen har två eldningsveckor om året. Kommunens energi- och klimatrådgivning tar emot inkommande frågor som kan beröra eldning av ved, pellets och olja. De informerar då om energi-, klimat- och närmiljöaspekter.</t>
  </si>
  <si>
    <t>simrishamns.kommun@simrishamn.se</t>
  </si>
  <si>
    <t>Simrishamn</t>
  </si>
  <si>
    <t>Simrishamns kommun uppfyller 3 av 5 delpunkter.
I följande verksamheter och planer, samt i andra tillämpbara områden, där kommunen har ansvar och mandat ska planeringen tillgodose att miljökvalitetsnormerna uppnås:
a.) Tillsynsplan och behovsutredning för miljöfarlig verksamhet som inkluderar små avlopp, vattenskyddsområden, förorenade områden, jordbruk: YÖMF: Vi har en behovsutredning och en tillsynsplan gällande lantbruk, miljöfarlig verksamt, etc.
b.) Översikts- och detaljplaner: Ja
c.) Dricksvatten, spillvatten och dagvatten (VA-plan): Koppling i VA-plan och vattenförsörjningsplan till MKN är inte uttalad, men åtgärderna bidrar likväl till att säkerställa MKN.
Den förvaltningsövergripande planeringen ska dessutom innefatta:
a.) En plan för vattenanvändning i ett förändrat klimat med utgångspunkt i den regionala vattenförsörjningsplanen: Nej
b.) En plan för samverkan med berörda kommuner inom kommunens av- och tillrinningsområden: Vattenråden (Österlens vattenråd samt Nybroån, Kabusaån och Tygeåns vattenråd).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</si>
  <si>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Kontinuerlig tillsyn har skett under flera år på miljöfarlig verksamhet och jordbruk. Från och med 2024 kommer Ystad-Österlens miljöförbund (kommunens miljötillsynsorgan) att lägga mer resurser på förorenad mark.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</si>
  <si>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Kommunerna ska säkerställa ett långsiktigt skydd för den nuvarande och framtida dricksvattenförsörjningen. Kommunerna behöver särskilt:
a.) Anordna erforderligt skydd för allmänna och enskilda dricksvattentäkter, exempelvis i form av vattenskyddsområde, för vattentäkter som försörjer fler än 50 personer eller där vattentäktens uttag är mer än 10 m3 / dygn: YÖMF: Ja. Österlen VA: Åtgärden har utförts till stor del -  Majoriteten av vattentäkterna har ett vattenskyddsområde, ett vattenskyddsområde ska inrättas för två vattentäkter som idag saknar skydd, några vattentäkter som ligger i centrala Simrishamn saknar skydd, men används i mindre omfattning.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</si>
  <si>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Kommunerna ska säkerställa ett långsiktigt skydd för den nuvarande och framtida dricksvattenförsörjningen. Kommunerna behöver särskilt:
b.) Göra en översyn av vattenskyddsområden som inrättats före införandet av miljöbalk (1998:808) (MB) och där behov finns revidera skyddsområdets avgränsningar och tillhörande föreskrifter så att tillräckligt skydd uppnås: YÖMF: Fokus på egenkontroll för dricksvatten. Österlen VA: Åtgärden har utförts till mindre del – ingen dokumenterad översyn av äldre vattenskyddsområden, bevakning sker dock av vattenkvaliteten och eventuella påverkanskällor inför fortsatt arbete med revidering.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</si>
  <si>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Kommunerna ska säkerställa ett långsiktigt skydd för den nuvarande och framtida dricksvattenförsörjningen. Kommunerna behöver särskilt:
c.) Bedriva systematisk och regelbunden tillsyn över vattenskyddsområden: YÖMF: Åligger länsstyrelsen. Utgår ifrån och bedömer att de genomför fullt ut.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</si>
  <si>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Kommunerna ska säkerställa ett långsiktigt skydd för den nuvarande och framtida dricksvattenförsörjningen. Kommunerna behöver särskilt:
d.) Utöva tillsyn över de vattentäkter som kommunen har föreskrivit tillståndsplikt för enligt MB 9 kap. 10 §: YÖMF: Ja, 50 pers. Fokus egenkontroll för dricksvatten.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</si>
  <si>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Det är endast i arbetet med uppdateringen av gamla detaljplaner som arbetet inte påbörjats ännu.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</si>
  <si>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En gällande VA-plan finns visserligen, men den är i behov av revidering och uppdatering. Otillräcklig koppling till MKN och brister i samverkan med Länsstyrelsen.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</si>
  <si>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Hänvisas till YÖMF:s bedömning. 
Utöver detta har kommunen en omfattande politiskt antagen hållbarhetspolicy som styr hela kommunkoncernens verksamhet, där gällande ställningstaganden tydligt visar vägen framåt. Frågorna är behandlade där och utgör kommunfullmäktiges mål som alla verksamheterna har att följa och planera sin verksamhet efter.</t>
  </si>
  <si>
    <t>kontakt@jarfalla.se</t>
  </si>
  <si>
    <t>Järfälla</t>
  </si>
  <si>
    <t>Vi har en vattenplan som är beslutad i KF.</t>
  </si>
  <si>
    <t>MKN är en av prioriteringsgrunderna vid tillsynen av förorenade områden.</t>
  </si>
  <si>
    <t>Vi har ej så många jordbruk att utföra tillsyn på.</t>
  </si>
  <si>
    <t>Det finns skydd -  Östra Mälarens vattenskyddsområde.</t>
  </si>
  <si>
    <t>Vi har upptäckt att vattenskyddsområdet behöver vara större med tanke på påverkan på vattentäkten.</t>
  </si>
  <si>
    <t>Kommunen har ej tillsyn över vattenskyddsområdet.</t>
  </si>
  <si>
    <t>Kommunen har ej tillsyn.</t>
  </si>
  <si>
    <t>Vi har en ÖP och Miljöplan som delvis beaktar MKN.</t>
  </si>
  <si>
    <t>Vi har en Va -plan, riktlinjer för dagvattenhantering och riktlinjer för länshållningsvatten.</t>
  </si>
  <si>
    <t>Vi har eldningsförbud och informationsmaterial.</t>
  </si>
  <si>
    <t xml:space="preserve"> </t>
  </si>
  <si>
    <t>MEDEL</t>
  </si>
  <si>
    <t>MEDIAN</t>
  </si>
  <si>
    <t>Ansvarig vattenmyndighet</t>
  </si>
  <si>
    <t>Antal 5:or</t>
  </si>
  <si>
    <t>4:or</t>
  </si>
  <si>
    <t>3:or</t>
  </si>
  <si>
    <t>2:or</t>
  </si>
  <si>
    <t>1:or</t>
  </si>
  <si>
    <t>1. Förvaltningsövergripande planering</t>
  </si>
  <si>
    <t>2. Miljötillsyn och prövning</t>
  </si>
  <si>
    <t>3. Dricksvattenskydd</t>
  </si>
  <si>
    <t>4. Fysisk planering</t>
  </si>
  <si>
    <t>5. VA-plan inklusive dagvatten</t>
  </si>
  <si>
    <t>6. Dioxiner från småskalig förbränning</t>
  </si>
  <si>
    <t>2.2 Miljöfarlig verksamhet</t>
  </si>
  <si>
    <t>2.3 Förorenade områden</t>
  </si>
  <si>
    <t>2.4 Jordbruk</t>
  </si>
  <si>
    <t>3.2 Skydd för vattentäkter</t>
  </si>
  <si>
    <t>3.3 Översyn av vattenskyddsområden</t>
  </si>
  <si>
    <t>3.4 Tillsyn över vattenskyddsområden</t>
  </si>
  <si>
    <t>3.5 Tillsyn över vattentäkter</t>
  </si>
  <si>
    <t>kommunen@uddevalla.se</t>
  </si>
  <si>
    <t>Uddevalla</t>
  </si>
  <si>
    <t>I gällande översiktsplan finns det med att en vattenplan ska tas fram, arbetet med att ta fram en sådan plan eller liknande har ännu inte påbörjats.</t>
  </si>
  <si>
    <t>Kommunen planerar och genomför tillsyn. Prioriteringar gör delvis utifrån risk för MKN för vatten.</t>
  </si>
  <si>
    <t>Kommunen planerar och genomför tillsyn gällande förorenade områden. Prioriteringar gör delvis utifrån risk för MKN för vatten.</t>
  </si>
  <si>
    <t>Översyn av vattenskyddsområden har skett.</t>
  </si>
  <si>
    <t>Tillsyn av verksamheter inom vattenskyddsområde gör som del av den årligt planerade verksamheten.</t>
  </si>
  <si>
    <t>För allmänna vattentäkter men inte enskilda.</t>
  </si>
  <si>
    <t>Inarbetat i ÖP och detaljplaneprocessen.</t>
  </si>
  <si>
    <t>Kommunen har en VA-plan https://www.uddevalla.se/download/18.268b32b8159d95fb0d4c3b/1679653444250/Vatten-%20och%20avloppsstrategi%20f%C3%B6r%20Uddevalla%20kommun.pdf</t>
  </si>
  <si>
    <t>kundtjanst@are.se</t>
  </si>
  <si>
    <t>Åre</t>
  </si>
  <si>
    <t>Det har inte prioriterats ett sådant arbete. Däremot tas det självklart hänsyn i översiktsplanering, tillsynsplan, behovsutredning. Det behövs mer systematik kring detta arbetssätt att bedriva det förvaltningsövergripande samt utse en funktion som kan leda arbetet.</t>
  </si>
  <si>
    <t>Återkommande tillsyn sker, ansökt om övertagande av stort förorenat område från LST.</t>
  </si>
  <si>
    <t>Återkommande tillsyn sker av jordbruksverksamheter</t>
  </si>
  <si>
    <t>Skydd för allmänna arbetas det med men ej för enskilda täkter. Ytterligare vägledning behövs för att stötta kommunerna i detta arbete. Finansiering behöver också klargöras, ska kommunerna själva stå för denna kostnad att ta fram föreskrifter för en enskild dricksvattentäkt med privat huvudmannaskap så behövs det ökade anslag.</t>
  </si>
  <si>
    <t>Det finns tre vattenskyddsområden som togs fram innan 1998. Det pågår ett arbete att se över dessa.</t>
  </si>
  <si>
    <t>Kommunen har inte tagit över tillsyn över vattenskyddsområde från länsstyrelsen, så i dagsläget ansvarar länsstyrelsen för denna tillsyn.</t>
  </si>
  <si>
    <t>Vi har inte givit tillstånd till någon vattentäkt och därmed utför vi ingen tillsyn.</t>
  </si>
  <si>
    <t>Vi har tagit fram ett underlag (kartering av luftföroreningar från småskalig förbränning via sotarregistret) via länsstyrelsen och SMHI. Nästa steg är att skicka ut riktad information till boende inom beröra områden kring att elda på rätt sätt osv.</t>
  </si>
  <si>
    <t>vansbro.kommun@vansbro.se</t>
  </si>
  <si>
    <t>Vansbro</t>
  </si>
  <si>
    <t>Visst arbete utförs men det finns ingen övergripande planering som kopplas till åtgärdsprogrammet.</t>
  </si>
  <si>
    <t>Tillsyn har skett främst vid olyckor. Resurser har saknats för att genomföra egeninitierad tillsyn inom förorenad mark.</t>
  </si>
  <si>
    <t>Tillsyn på användning av bekämpningsmedel och hantering av gödsel sker löpande på de större lantbruken, men inte med så täta intervall.</t>
  </si>
  <si>
    <t>Det finns vattenskyddsföreskrifter för alla dricksvattentäkter, men dessa behöver uppdateras.</t>
  </si>
  <si>
    <t>En översyn av vattentäkter och vattenskyddsområden har påbörjats och ett gemensamt projekt startats med Länsstyrelsen och VA-bolaget Dala Vatten och Avfall. 
Ny vattentjänstplan är under framtagande.</t>
  </si>
  <si>
    <t>Ansvarsfördelning för tillsyn och tillståndsfrågor kring vattenskyddsområden har diskuterats med Länsstyrelsen. Länsstyrelsen har tillsynsansvaret över de flesta vattenskyddsområden. Kommunen har uppmärksammat Länsstyrelsen på åtgärder som krävs för att säkra skyddet.</t>
  </si>
  <si>
    <t xml:space="preserve">Vi har inga lokala föreskrifter att det krävs tillståndsplikt för vattentäkt enligt MB 9 kap. 10 §.
Tillsyn genomförs regelbundet på alla dricksvattenverk och råvattnet från vattentäkterna.
</t>
  </si>
  <si>
    <t>Vid all planläggning och bygglovshantering beaktas skydd av vatten.</t>
  </si>
  <si>
    <t>En VA-översikt togs fram 2019. Under 2024 pågår arbetet med en ny vattentjänstplan.</t>
  </si>
  <si>
    <t xml:space="preserve">Information om hur medborgarna eldar rätt, vad som får eldas och inte, vart trädgårdsavfall kan lämnas med mera. '
</t>
  </si>
  <si>
    <t>info@almhult.se</t>
  </si>
  <si>
    <t>Älmhult</t>
  </si>
  <si>
    <t>Jobbar med frågan.</t>
  </si>
  <si>
    <t>Jobbar aktivt med frågan.</t>
  </si>
  <si>
    <t>Arbete pågår med ny översiktsplan och vattentjänstplan.</t>
  </si>
  <si>
    <t>Arbete pågår och uppdrag finns.</t>
  </si>
  <si>
    <t>1:or och 2:or</t>
  </si>
  <si>
    <t>5:or och 4:or</t>
  </si>
  <si>
    <t>Svedala kommun får sitt dricksvatten levererat av Sydvatten, dvs vi producerar inget eget dricksvatten. Vi har en grundvattentäkt i Svedala kommun som inte är klassad som ett vattenskyddsområde, men vi har ett skyddsområde med olika zoner som visar var man får installera grundvattenvärmeanläggningar. Denna vattentäkt användes som råvattentänkt innan år 2013. Efter 2013 började vi få dricksvatten levererat av Sydvatten. Idag är det en reservvattentäkt.</t>
  </si>
  <si>
    <t>N/A</t>
  </si>
  <si>
    <t>Kommun</t>
  </si>
  <si>
    <t>Arbetar ni med åtgärd 1 - förvaltningsövergripande planering för åtgärdsprogrammets genomförande i er kommun?</t>
  </si>
  <si>
    <t>Motivera ert svar</t>
  </si>
  <si>
    <t>Motivera er gradering av måluppfyllelsen Förvaltningsövergripande planering, i er kommun?</t>
  </si>
  <si>
    <t>Arbetar ni med åtgärd 2 - Miljötillsyn och prövning i er kommun?</t>
  </si>
  <si>
    <t>Har miljökvalitetsnormerna för vatten använts som prioriteringsgrund i kommunens behovsutredning?</t>
  </si>
  <si>
    <t>Har miljökvalitetsnormer för vatten har använts som prioriteringsgrund i planering av den egeninitierade tillsynen i kommunens tillsynsplan?</t>
  </si>
  <si>
    <t>Arbetar ni med åtgärd 3 - dricksvattenskydd i er kommun?</t>
  </si>
  <si>
    <t>På en 5-gradig skala, hur långt i måluppfyllelsen har ni nått i genomförandet av   - Tillsyn över vattenskyddsområden?</t>
  </si>
  <si>
    <t>Arbetar ni med åtgärd 4 - fysisk planering enligt plan- och bygglagen i er kommun?</t>
  </si>
  <si>
    <t>På en 5-gradig skala, hur långt i måluppfyllelsen har ni nått i genomförandet av åtgärd 4 - Fysisk planering enligt plan- och bygglagen i er kommun?</t>
  </si>
  <si>
    <t>Motivera er gradering av - Fysisk planering enligt plan- och bygglagen</t>
  </si>
  <si>
    <t>Arbetar ni med åtgärd 5 - VA-plan inklusive dagvatten i er kommun?</t>
  </si>
  <si>
    <t>På en 5-gradig skala, hur långt i måluppfyllelsen har ni nått i genomförandet av åtgärd 5 - VA-plan inklusive dagvatten i er kommun?</t>
  </si>
  <si>
    <t>Motivera er gradering av - VA-plan inklusive dagvatten</t>
  </si>
  <si>
    <t>Arbetar ni med åtgärd 6 - Dioxiner från småskalig förbränning i er kommun?</t>
  </si>
  <si>
    <t>På en 5-gradig skala, hur långt i måluppfyllelsen har ni nått i genomförandet åtgärd 6 - Dioxiner från småskalig förbränning i er kommun?</t>
  </si>
  <si>
    <t>Motivera er gradering av - Dioxiner från småskalig förbränning i er kommun</t>
  </si>
  <si>
    <r>
      <t xml:space="preserve">På en 5-gradig skala, hur långt i måluppfyllelsen för åtgärd 2 har ni nått i genomförandet för  - </t>
    </r>
    <r>
      <rPr>
        <b/>
        <i/>
        <sz val="10"/>
        <color theme="1"/>
        <rFont val="Arial"/>
        <family val="2"/>
      </rPr>
      <t>Förorenade områden?</t>
    </r>
  </si>
  <si>
    <r>
      <t>På en 5-gradig skala, hur långt i måluppfyllelsen för åtgärd 2 har ni nått i genomförandet för  -</t>
    </r>
    <r>
      <rPr>
        <b/>
        <i/>
        <sz val="10"/>
        <color theme="1"/>
        <rFont val="Arial"/>
        <family val="2"/>
      </rPr>
      <t xml:space="preserve"> Jordbruk?</t>
    </r>
  </si>
  <si>
    <t xml:space="preserve">På en 5-gradig skala, hur långt i måluppfyllelsen för åtgärd 1 - Förvaltningsövergripande planering, i er kommun?
</t>
  </si>
  <si>
    <r>
      <t>På en 5-gradig skala, hur långt i måluppfyllelsen för åtgärd 2 har ni nått i genomförandet för  -</t>
    </r>
    <r>
      <rPr>
        <b/>
        <i/>
        <sz val="10"/>
        <color theme="1"/>
        <rFont val="Arial"/>
        <family val="2"/>
      </rPr>
      <t> Miljöfarlig verksamhet?</t>
    </r>
  </si>
  <si>
    <t>Prioritering utifrån miljökvalitetsnormerna för vatten görs endas för verksamhet enskilda avlopp.</t>
  </si>
  <si>
    <t>Vi har löpande tillsyn på miljöfarlig verksamhet och där tittar vi bland annat på påverkan på vatten/recipient. Sjöar och vattendrag som är klassade lägre än kvalitetskravet inom Dorotea är resultat av vattenkraft, vandringshinder vägpassager, flottning och försurning.</t>
  </si>
  <si>
    <t>Sker löpande enligt tillsynsplan. Bristande resurser gör att det inte sker i den omfattning som skulle behövas.</t>
  </si>
  <si>
    <t>Miljöavdelningen gör löpande tillsyn på B- och C-verksamheter, men har hamnat efter med tillsynen senaste åren då det varit mycket inkommande, många nya lagändringar och nya tillsynsområden som tillkommit. U-verksamheter hinns generellt inte med eftersom det inte finns tillräckligt med resurser. Tillsyn av enskilda avlopp sker, men även där har tillsynstakten minskat senaste åren på grund av resursbrist. Miljöavdelningen har gått igenom B-anläggningarnas tillstånd och ser inte att det behövs någon omprövning i dagsläget.</t>
  </si>
  <si>
    <t>Avlopp har inventerats och krav har ställts i områden som påverkas avlopp</t>
  </si>
  <si>
    <t>Har ökat takten med tillsyn på Miljöfarliga verksamheter. Två Miljö- och hälsoskyddsinspektörer har anställts under andra halvåret 2023.</t>
  </si>
  <si>
    <t>Vi genomför tillsyn av alla miljöfarliga verksamheter regelbundet enligt tillsynsplan</t>
  </si>
  <si>
    <t>Tillsyn har utförts för verksamheter som har en stor påverkan på vatten. Dock är det inte alltid att just miljökvalitetsnormerna nämns som anledning till att de prioriterats utan mer att de har en stor påverkan på vatten. Vi utför tillsyn på alla verksamheter som vi ska. Vi ställer krav där det är motiverat, men har inte använt miljökvalitetsnormer som grund, vilket kan förbättras. Under 2024 ska alla våra B-verksamheters tillstånd ses över.</t>
  </si>
  <si>
    <t>Sammanfattningsvis arbetar vi i tillsynen aktivt och i ganska stor omfattning utifrån målsättningen att minska utsläppen till vatten och därigenom förbättra statusen i vattenområden. Arbetet prioriteras dock inte enbart utifrån de digitala åtgärdsunderlagen. Därför har vi valt svarsalternativ 3.
Vi prioriterar tillsyn avseende miljöfarlig verksamhet främst utifrån det tillsynsbehov som våra kända tillsynsobjekt bedöms ha. Därutöver jobbar vi även med att identifiera nya tillsynsobjekt och få in dem i tillsynen. 
När vi genomför den praktiska tillsynen vidtar vi de tillsynsåtgärder som bedöms nödvändiga utifrån att bland annat minska utsläpp till vatten. Vi har exempelvis inom miljöskydd jobbat mycket med tillsyn av oljeavskiljarsystem och krav på besiktning och utbyte av undermåliga system, förbättringar i gödselhantering på lantbruk och storskalig djurhållning, tillsyn av bekämpningsmedelsanvändning mm. Detta görs dock utifrån att minska belastningen på recipienter generellt, inte specifikt utifrån MKN för vatten och digitala åtgärdsunderlag. Detsamma gäller för arbete med att begära omprövning av tillstånd. Vi arbetar med det men då utifrån bredare miljöperspektiv, inte utifrån specifikt MKN för vatten och digitala åtgärdsunderlag. 
Tillsyn på enskilda avlopp har delvis bedrivits projektinriktat utifrån påverkan på ett visst vattenområde. Ett område per år har prioriterats utifrån till exempel att det är en dricksvattentäkt eller att vi vet att ett vattendrag är hårt belastat av övergödning.</t>
  </si>
  <si>
    <t xml:space="preserve">Påverkan på vattendrag och bidrar till risk att inte nå god status är en faktor som påverkar planeringen av den tillsyn som kommer att utföras. Industriella verksamheter med direkt utsläpp från process till recipient förekommer inte i någon stor utsträckning vad gäller industriell miljöfarlig verksamhet. Avledning av dagvatten vilken kan innebära risk för påverkan på MKN har introducerats som ett fokusområde vid tillsyn på senare år. I viss mån har även tillsynsprojekt riktade mot specifika del avrinningsområden genomförts.
De vanligare objekten med utsläpp är avloppsreningsverk och små avlopp. Årlig tillsyn utförs på samtliga reningsverk med en anslutning på minst 100 personekvivalenter. Tillsynen på små avlopp har prioriterats i och i närheten av vattenskyddsområden för att begränsa riskerna för människors hälsa, samt i nära anslutning till känsliga vattendrag för att miljökvalitetsnormerna ska kunna uppnås. Tillsynen baserat utifrån MKN har huvudsakligen fokuserats i Svalöv och den tidigare medlemskommunen Bjuv med anledning av att vattendragen i dessa kommuner över lag har sämre status samt att en betydligt större andel av de befintliga avloppsläggningarna har avletts direkt till ytvatten eller dränering efter slamavskiljning, snarare än till mark som är vanligare i Klippan, Perstorp och Örkelljunga. Tillsyn har dock utförts i samtliga medlemskommuner, och miljöförbundet handlägger löpande inkommande avloppsansökningar där kravställning utifrån MKN alltid är en betydande punkt. Anläggningar som inte uppnår gällande krav får utsläppsförbud fram tills dess att de åtgärdats. Om anläggningen släpper avloppsvatten till en vattenförekomst som riskerar att inte uppnå MKN för näringsämnen, ett oklassat tillflöde till sådant vatten, eller mark inom 100 meter från sådant vatten ställs krav på att anläggningen ska klara hög skyddsnivå enligt havs- och vattenmyndighetens allmänna råd om små avloppsanordningar för hushållsspillvatten. Samma bedömningsgrunder används vid kravställning på nyanlagda avlopp. Trots extensivt arbete saknas dock resurser för att utföra tillsyn och prövning i den omfattning som behövs utifrån behovsutredningen. 
</t>
  </si>
  <si>
    <t>Miljötillsyn bedrivs regelbundet på miljöfarliga verksamheter (B och C-anläggningar). Vattenstatusfrågor ingår vid tillsyn. I kommunen finns inte så många vatten som inte uppfyller MKN och som kopplar till påverkan från dessa.</t>
  </si>
  <si>
    <t>Omprövningar pågår. Vid ombyggnad/nybyggnad av områden prioriterad dagvattenhantering.</t>
  </si>
  <si>
    <t>Vi arbetar med frågan inom årlig C-tillsyn, resursbrist</t>
  </si>
  <si>
    <t>Malung-Sälens kommun arbetar med tillsyn för att se till att verksamheter följer sina
tillstånd och villkor i beslut och förelägganden. Kommunen har inte särskilt prioriterat
området, men kommunen har heller inte ignorerat området. Hittills har kommunen via sin
tillsyn inte upptäckt någon verksamhet som genom sina utsläpp riskerar att påverka
MKN för något av kommunens vattenförekomster. Så arbetet pågår, men har hittills ej
resulterat i något föreläggande. Alternativ 3 stämmer bäst in på måluppfyllelsen.</t>
  </si>
  <si>
    <t>Inventerat avlopp i avrinningsområden som är påverkade av små avlopp. Ställt krav på de som inte uppfyller kraven.</t>
  </si>
  <si>
    <t>Långt ifrån all tillsyn prioriteras utifrån dricksvattenförekomsternas status. Inom avloppsinventeringen har inventeringsordningen skett utifrån recipient tidigare. Masstillsynen kommer utvecklas framöver.</t>
  </si>
  <si>
    <t>Tillsyn av avlopp har skett utifrån en prioriteringsordning där MKN varit styrande till största del och därefter om området ingår i kommunens VA-plan eller inte. Majoriteten av alla avlopp som ligger inom avrinningsområden mot vattenförekomster med behov av tillsyn utifrån MKN har tillsynats. Majoriteten av de avlopp med brister har även åtgärdats. Resterande har krav på åtgärder.
Miljöavdelningen på Södertörns miljö- och hälsoskyddsförbund har bedrivit tillsyn mot anmälningspliktiga och tillståndspliktiga verksamheter med fokus på att lära verksamheten om miljökvalitetsnormer för vatten samt identifierat vattenutsläpp och om de använder kemiska produkter som innehåller SFÄ eller ämnen enligt vattendirektivet och om dessa kan förekomma i deras vattenutsläpp. 
Miljöavdelningen har ännu inte tillsynat verksamheter inom ett specifikt avrinningsområde som särskilt behöver tillsyn utifrån miljökvalitetsnormerna för vatten.
Miljökvalitetsnormer är dock en central del i vår tillsyn och tas i beaktande bland annat om en verksamhet/åtgärd har utsläpp till vattendrag, sjö eller kustvatten till exempel exploateringar och länshållningsvatten, vid anmälan om anmälningspliktiga verksamheter, yttrande avseende detaljplaner m.m.</t>
  </si>
  <si>
    <t>Kommunen har tillsyn på miljöfarliga verksamheter. Svårigheten kan ibland vara att veta om det finns utsläpp som kan orsaka risker för mkn för vatten.</t>
  </si>
  <si>
    <t>Årligen får ca: 100 st små avlopp tillsyn. Tillsynen utgår från VISS. Vid prövning används VISS samt HAVs gis-stöd. Hög skyddsnivå ställs där behov finns för att uppfylla MKN för vatten. C/U objekt inom avlopp får årlig tillsyn.</t>
  </si>
  <si>
    <t>Delvis inom den årliga C-tillsynen, enstaka projekt inom U- tillsyn med fokus på vattenskydd. Uppföljande tillsyn på klagomålsärenden på Enskilda avlopp samt arbete på tidigare tillsyn inom natur- och vattenskyddade områden.
Resursbrist.</t>
  </si>
  <si>
    <t xml:space="preserve">Påverkan på vattendrag och bidrar till risk att inte nå god status är en faktor som påverkar planeringen av den tillsyn som kommer att utföras. Industriella verksamheter med direkt utsläpp från process till recipient förekommer inte i någon stor utsträckning vad gäller industriell miljöfarlig verksamhet. Avledning av dagvatten vilken kan innebära risk för påverkan på MKN har introducerats som ett fokusområde vid tillsyn på senare år. I viss mån har även tillsynsprojekt riktade mot specifika del avrinningsområden genomförts.
De vanligare objekten med utsläpp är avloppsreningsverk och små avlopp. Årlig tillsyn utförs på samtliga reningsverk med en anslutning på minst 100 personekvivalenter. Tillsynen på små avlopp har prioriterats i och i närheten av vattenskyddsområden för att begränsa riskerna för människors hälsa, samt i nära anslutning till känsliga vattendrag för att miljökvalitetsnormerna ska kunna uppnås. Tillsynen baserat utifrån MKN har huvudsakligen fokuserats i Svalöv och den tidigare medlemskommunen Bjuv med anledning av att vattendragen i dessa kommuner över lag har sämre status samt att en betydligt större andel av de befintliga avloppsläggningarna har avletts direkt till ytvatten eller dränering efter slamavskiljning, snarare än till mark som är vanligare i Klippan, Perstorp och Örkelljunga. Tillsyn har dock utförts i samtliga medlemskommuner, och miljöförbundet handlägger löpande inkommande avloppsansökningar där kravställning utifrån MKN alltid är en betydande punkt. Anläggningar som inte uppnår gällande krav får utsläppsförbud fram tills dess att de åtgärdats. Om anläggningen släpper avloppsvatten till en vattenförekomst som riskerar att inte uppnå MKN för näringsämnen, ett oklassat tillflöde till sådant vatten, eller mark inom 100 meter från sådant vatten ställs krav på att anläggningen ska klara hög skyddsnivå enligt havs- och vattenmyndighetens allmänna råd om små avloppsanordningar för hushållsspillvatten. Samma bedömningsgrunder används vid kravställning på nyanlagda avlopp. Trots extensivt arbete saknas dock resurser för att utföra tillsyn och prövning i den omfattning som behövs utifrån behovsutredningen
</t>
  </si>
  <si>
    <t>Se sammanfattning nedan</t>
  </si>
  <si>
    <t>Hänsyn är tagen i samband med val av områden för behovsprioriterad tillsyn. Tillsyn genomförs av miljöfarliga verksamheter som är kopplade till dagvatten.</t>
  </si>
  <si>
    <t>Vid planering av tillsyn så beaktas status/MKN i vattenförekomster. Kontoret har dock inga GIS-resurser vilket gör att planeringen inte kan genomföras på ett tillfredsställande sätt.</t>
  </si>
  <si>
    <t>Tillsyn har skett på ordinarie tillsynsobjekt</t>
  </si>
  <si>
    <t>MKN är en faktor bland många när tillsynen planeras. Kommunen har många vattenförekomster vilket gör att det är ett stort jobb att gå igenom dem alla och härleda vilka verksamheter som behöver speciella tillsynsinsatser utifrån mkn.</t>
  </si>
  <si>
    <t>Tillsyn och prövning av miljöfarlig verksamhet sker enligt tillsynsplan.</t>
  </si>
  <si>
    <t>Vid avloppstillsyn prioriteras geografiska områden efter avrinningsområdets statusklassning. De områden som har måttlig status med avseende på övergödning har prioriterats högre och där har de enskilda avloppen tillsynats först, i dessa områden krävs även hög skyddsnivå gällande avloppsrening. För tillsynen inom enskilda avlopp har MKN alltså varit styrande för i vilken ordning de olika geografiska områdena fått tillsyn.</t>
  </si>
  <si>
    <t>Tillsynsmyndigheten upprättar en tillsynsplan för alla miljöfarliga verksamheter inom kategorin b-, c- och u-verksamheter. De verksamheter med större risk får tillsyn oftare än  än de med mindre risk. En av de områden som inspekteras är utsläpp till recipient. Krav på oljeavskiljare ställs på de verksamheter som har den typen av utsläpp och krav på att ta reda på förorenat processvatten ställs i de fall det behövs. En översyn av tillståndspliktiga verksamheters tillstånd kommer att göras under 2024 och 2025. I de fall  tillstånden inte uppfyller dagens krav kan det bli aktuellt att kräva ansökan om nytt tillstånd.</t>
  </si>
  <si>
    <t>Resurserna på miljökontoret är goda.</t>
  </si>
  <si>
    <t>Vi genomför tillsyn på miljöfarlig verksamheter t.ex. avloppsreningsverk.</t>
  </si>
  <si>
    <t>Vi jobbar med både miljötillsyns och prövning just nu. Det finns en del förbättringspotential. Vi behöver höja vår kompetens i form av utbildningar och riktat tillsynsplanering.</t>
  </si>
  <si>
    <t xml:space="preserve">Vi jobbar till en mindre del med frågorna, det är beroende av enskilda handläggare och vi jobbar inte enligt en tydlig struktur.
C-verksamheter har vi under kontroll när det gäller tillsyn 
men vi har inget helhetsgrepp om deras påverkan på vatten.
</t>
  </si>
  <si>
    <t>Regelbunden tillsyn sker på miljöfarliga verksamheter med högst prio på C-verksamheter. Om mer tid och resurser funnits så skulle även fler U-verksamheter få tillsyn. Vi skulle kunna göra en tydligare koppling till miljökvalitetsnormerna för att synliggöra det mer.</t>
  </si>
  <si>
    <t>Miljökvalitetsnormer för vatten är bara ett bland flera styrmedel som tillsynsmyndigheten har att förhålla sig till vid bedömning av behov och planering av insatser. 
Resurserna är begränsade, såväl ekonomiskt som personellt, och kraven på intäkter är stor. 
De bedömningar som finns (VISS, EBH, etc) är också behäftade med stora osäkerheter. Det är därmed självklart att kommunen inte har utfört tillsyn på ”alla verksamheter som bidrar till risk att inte nå god status enligt riskbedömningen i VISS”. 
Vilka är ens alla verksamheter, kan någon veta det?</t>
  </si>
  <si>
    <t>Miljöfarliga verksamheter med påverkan eller risk för påverkan på vattenkvalitet och MKN har tillsynats utifrån detta och har prioriterats i tillsynen. Uppföljningar sker kontinuerligt inom den ordinarie tillsynen. På grund av resursbrist har inte målet kunnat uppfyllas i sin helhet.</t>
  </si>
  <si>
    <t>Miljökvalitetsnormerna för vatten är en del som beaktas i behovsbeskrivning och vid prövning av miljöfarliga verksamheter.</t>
  </si>
  <si>
    <t>Kontroll av utsläpp till vatten och luft sker vid all tillsyn av miljöfarligverksamhet. Vi bedriver runt 100% av den tillsyn som ska ske varje år på C-verksamheter.</t>
  </si>
  <si>
    <t>har tillsynsskuld och inga projekt med större insats</t>
  </si>
  <si>
    <t>Prioritering av verksamheter som kan påverka MKN har gjorts i behovsutredning och tillsynsplan. Exempelvis har intervallen för tillsyn av golfklubbar nu ökat, samt båtklubbstillsynen. Vi har även gjort tillsyn av båtbottentvättar i kommunen. Därtill har vi haft ett tillsynsprojekt rörande hårdgjorda ytor (parkeringsplatser) med oljeavskiljare. Vi har 2022-2023 haft en tillsynsprojekt rörande konstgräsplaner. 2023 hade vi ett nämndmål om en vatteninriktad tillsyn.</t>
  </si>
  <si>
    <t>Tillsynsplanen följs i så stor utsträckning det är möjligt</t>
  </si>
  <si>
    <t xml:space="preserve">Kommunen väger in MKN vid planering och prioritering av tillsyn, men även andra aspekter vägs in. Tex så ingår större delen av kommunen i vattenskyddsområde. Så att minska utsläpp till vatten är generellt i fokus, men inte alltid kopplat till de olika vattenförekomsterna.
Inom ett pågående tillsynsprojekt som handlar om tillsyn av äldre små avloppsanläggningar (enskilda avlopp) har prioritering styrts av MKN.
</t>
  </si>
  <si>
    <t>Vi jobbar med det indirekt i våran tillsyn av verksamheter. Det är något som man tittar på när man är ute tex påverkan av grund- och ytvatten (direkt påverkan). Däremot så ska vi fokusera på lantbruk längs med ytvattenförekomster under året.</t>
  </si>
  <si>
    <t>Utsläpp till vatten är i fokus i merparten av tillsynen på miljöfarliga verksamheter men självklart även andra aspekter så som avfallshantering, utsläpp till luft, kemikalieanvändning etc.</t>
  </si>
  <si>
    <t>Tillsyn bedrivs med extra försiktighetsmått i närheten av Nossan.</t>
  </si>
  <si>
    <t>Kommunen har ställt krav på åtgärder där det är motiverat utifrån utifrån miljökvalitetsnormerna för vatten</t>
  </si>
  <si>
    <t>Vi arbetar delvis med att prioritera vår tillsyn utifrån MKN för vatten, främst inom tillsyn av lantbruk och enskilda avlopp. Inom övriga områden och områdena inom nationella tillsynsstrategin har vi inte arbetat med fokus utifrån MKN.</t>
  </si>
  <si>
    <t xml:space="preserve">Kommunen har planerat tillsyn för verksamheter som särskilt behöver tillsyn utifrån miljökvalitetsnormerna för vatten. Kommunen har genomfört tillsyn för alla verksamheter utom alla enskilda avlopp som bidrar till risk att inte nå god status enligt riskbedömningen i VISS. Kommunen har ställt krav på åtgärd där det är motiverat utifrån miljökvalitetsnormerna för vatten. 
Kommunen har inte initierat omprövning för B-verksamheter som kommunen har tillsyn över och där efterlevnad av befintligt tillstånd inte är tillräckligt för uppfyllande av miljökvalitetsnormerna för vatten.
</t>
  </si>
  <si>
    <t>Årlig tillsyn av miljöfarliga verksamheter.</t>
  </si>
  <si>
    <t>Planeringen har legat efter men har under 2023 arbetats ikapp, men inte till 100% då U verksamheter har varit lägre prioriterat</t>
  </si>
  <si>
    <t>problemområden är identifierade</t>
  </si>
  <si>
    <t>Bedrivs genom ordinarie tillsyn, men inget konkret arbete riktat mot industriutsläpp har genomförts.</t>
  </si>
  <si>
    <t>Finns med i detaljplaner och i dagvattentillsyn. 
Det är en pågående process att få med MKN vatten mer generellt i prövning och tillsyn av miljöfarlig verksamhet.</t>
  </si>
  <si>
    <t>Tillsyn av miljöfarlig verksamhet genomförs och tillsyn av enskilda avlopp är prioriterat.</t>
  </si>
  <si>
    <t>Alla anmälnings och tillståndspliktiga verksamheter har kontinuerlig tillsyn. Allt händelse styrt, såsom klagomål, anmälningar osv handläggs.</t>
  </si>
  <si>
    <t>Finns behandlat i Tillsyns och kontrollplan men andra frågor har styrt planeringen.</t>
  </si>
  <si>
    <t>Den planerade och behovsstyrda tillsynen av dagvattenanläggningar, ledningsnät samt miljöfarliga verksamheter inom vattenskyddsområde utgår i bedömningarna alltid ifrån MKN och recipientens känslighet. Övrig tillsyn inom mark- och vattenområdet har till viss del initierats och följts upp utifrån MKN. De flesta bergtäkter har nya tillstånd - i samband med detta har MKN beaktats. För de avfallsanläggningar som har nya tillstånd tas MKN i beaktande. Under 2024 har miljöförvaltningen i Göteborgs Stad vatten som tema i tillsynen, vilket bör kunna öka fokuset på MKN i förhållande till bland annat våra fasta årsobjekt.
Få verksamheter har villkor som reglerar utsläpp eller provtagning av PFAS, trots att gränsvärdet för PFOS överskrids i alla de recipienter som ingår i stadens recipientkontroll. Förnyelse av äldre tillstånd är en fråga som vi kan arbeta mer med.
Miljöförvaltningen arbetar systematiskt med tillsyn av cisterner och oljeavskiljare. Det finns dock flera större verksamheter som har äldre tillstånd där det ännu inte har ställts krav på att verksamhetsutövaren ska ansöka om nya tillstånd.</t>
  </si>
  <si>
    <t xml:space="preserve">B- och C-objekt har hög prioritet i tillsynen. Kommunen besöker årligen alla B och cirka 90% av alla C verksamheter som finns i kommunen. För de verksamheter som har utsläpp till vatten granskar vi att de uppfyller villkoren i deras tillstånd alternativt ställer krav på riktvärden för utsläpp till dag- och spillvatten. Vi besöker även de U-verksamheter som har utsläpp till vatten cirka vartannat-vart tredje år och ställer krav på provtagning samt riktvärden för utsläpp. 
Vi arbetar inte direkt med miljökvalitetsnormerna utan indirekt i den ordinarie miljöbalkstillsynen.
Under 2023 har vi upprättat kontakt med den nya huvudmannen för VA (Mälarenergi) samt granskat B-verksamheters tillstånd för eventuell omprövning. Tillstånden för B-verksamheterna i kommunen är dock relativt nya så ingen omprövning har ännu initierats.
</t>
  </si>
  <si>
    <t>Tillsynsplan för miljöfarlig verksamhet beaktar miljljökvalitetsnormerna för vatten</t>
  </si>
  <si>
    <t>Alla små avlopp har ännu inte inventerats med krav på åtgärder gällande bristfälliga avloppsanläggningar.</t>
  </si>
  <si>
    <t xml:space="preserve">Tillsyn av avlopp har skett utifrån en prioriteringsordning där MKN varit styrande till största del och därefter om området ingår i kommunens VA-plan eller inte.
Majoriteten av alla avlopp som ligger inom avrinningsområden mot vattenförekomster med behov av tillsyn utifrån MKN har tillsynats. Majoriteten av de avlopp med brister har även åtgärdats. Resterande har krav på åtgärder.
Miljöavdelningen på Södertörns miljö- och hälsoskyddsförbund har bedrivit tillsyn mot anmälningspliktiga och tillståndspliktiga verksamheter med fokus på att lära verksamheten om miljökvalitetsnormer för vatten samt identifierat vattenutsläpp och om de använder kemiska produkter som innehåller SFÄ eller ämnen enligt vattendirektivet och om dessa kan förekomma i deras vattenutsläpp. 
Miljöavdelningen har ännu inte tillsynat verksamheter inom ett specifikt avrinningsområde som särskilt behöver tillsyn utifrån miljökvalitetsnormerna för vatten.
Miljökvalitetsnormer är dock en central del i vår tillsyn och tas i beaktande bland annat om en verksamhet/åtgärd har utsläpp till vattendrag, sjö eller kustvatten till exempel exploateringar och länshållningsvatten, vid anmälan om anmälningspliktiga verksamheter, yttrande avseende detaljplaner m.m. 
</t>
  </si>
  <si>
    <t>Årlig tillsyn på B-verksamheter.</t>
  </si>
  <si>
    <t>Vi jobbar aktivt med tillsyn enligt miljöbalken och bland annat utsläpp till dagvatten och recipient är ett prioriterat område.</t>
  </si>
  <si>
    <t>Miljötillsyn är högt prioriterat, men prioritering sker inte i någon större utsträckning utifrån statusklassningar eftersom dessa i dagsläget är inaktuella i relation till miljökvalitetsnormerna.</t>
  </si>
  <si>
    <t>Statusklassningar av vattenförekomster ingår som en mycket viktig del av tillsynen av prövningspliktiga tillsynsobjekt. Tillsynen planeras dock inte utifrån avrinningsområden. Vid tillsyn av utsläpp till vatten tas dock alltid hänsyn till vattenförekomstens status dit utsläppet leds om utsläpp leds till sjö/vattendrag. Och om vi måste prioritera vilka objekt som ska få tillsyn prioriterar vi tillsyn på objekt med känslig lokalisering (där ingår närhet till vatten). Inventeringen av enskilda avlopp (och därmed också krav att åtgärda bristfälliga avlopp) prioriteras i områden där sjö/vattendrag är näringspåverkade.</t>
  </si>
  <si>
    <t>Kommunen har planerat tillsyn för verksamheter som särskilt behöver tillsyn utifrån miljökvalitetsnormerna för vatten. Tillsyn har genomförts av 4 hästgårdar med avrinning till Mälaren. Kommunen har tagit fram en plan för tillsyn av förorenade områden men har inte börjat tillämpa tillsynsplanen under 2023.</t>
  </si>
  <si>
    <t xml:space="preserve">Vi genomför tillsyn på miljöfarlig verksamheter t.ex. avloppsreningsverk.
</t>
  </si>
  <si>
    <t>Planerar och utför tillsyn men inte i tillräcklig grad</t>
  </si>
  <si>
    <t>Tillsynen inom kommunen är omfattande och avser samtliga anmälningspliktiga objekt utan särskild prioritering utifrån MKN. Men då alla objekt besöks så prioriteras alla. Vidare har kommunen omfattande tillsyn på små avlopp och även på mindre lantbruk. Tillsyn på dagvatten som kan påverka MKN ligger vi dock efter med.</t>
  </si>
  <si>
    <t>Kommunen har få verksamheter som släpper direkt till recipient istället för det kommunala spillvattennätet. Antalet enskilda avlopp är idag högst 500 varav endast ett tiotal återstår att åtgärda för 1987 års krav.</t>
  </si>
  <si>
    <t>Högsby är en geografiskt utspridd kommun med centralort och flera mindre orter. På miljökontoret arbetar 1,5 miljö- och hälsoskyddsinspektör som till 0,4-del av sin tjänst även arbetar med livsmedelstillsyn. Det är svårt att täcka mer än en 3:a i en femgradig skala med anledning av de resurser som finns.</t>
  </si>
  <si>
    <t>Vi arbetar löpande med att ställa krav på miljöfarliga verksamheter. Vi fokuserar på områden med hög skyddsnivå och känsliga recipienter eller vattenskyddsområde. Vi fokuserar även på att skydda dricksvattentäkter och grundvatten.</t>
  </si>
  <si>
    <t>Inventering av enskilda avlopp delvis genomfört. Tillsyn utförs varje år på B- och C-verksamheter.</t>
  </si>
  <si>
    <t>MKN är en av prioriteringsgrunderna vid tillsynen av miljöfarliga verksamheter.</t>
  </si>
  <si>
    <t>Vi utför tillsyn utifrån en riskbaserad modell där MKN för vatten är en del. Vi använder mkn för vatten i vår prövning och bedömning av verksamheter och åtgärder.  Vi har i dagsläget bedömt att alla B-verksamheter har ändamålsenliga tillstånd. Vi inväntar Nationella tillsynsstrategin där ett mål är att se över alla tillstånd.</t>
  </si>
  <si>
    <t>Tillsyn av räddningstjänstens verksamhet.
Tillsyn av samtliga tillståndspliktiga avloppsreningsverk och ett anmälningspliktigt.
Tillsyn av tvätterier.</t>
  </si>
  <si>
    <t xml:space="preserve">Det som framför allt sänker vår gradering för genomförande av åtgärden är att vi inte har genomfört tillsyn på ALLA verksamheter som bidrar till risk att inte nå god status enligt riskbedömningen i VISS. Nationella tillsynsstrategin ligger till grund för vår prioritering i tillsynen och utifrån den beaktas även MKN vatten. Vi har börjat arbetet mot att påbörja initiera omprövning av tillstånd. Stora miljöpåverkande verksamheter är reglerat utifrån lagstiftningens prövningsnivå och om de antas ha betydande miljöpåverkan. De prioriteras alltid för regelbunden tillsyn.
Tillsyn på icke tillstånds- och anmälningspliktiga verksamheter beaktas utifrån miljökvalitetsnormer för vatten men resurser för tillsyn av dessa verksamheter är begränsade. Denna grupp omfattar verksamheter enligt både 9 och 12 kapitlet.
</t>
  </si>
  <si>
    <t>Alla enskilda avlopp på landsbygden är inventerade och till stor del åtgärdade. Samtliga hästgårdar har inventerats och fått krav där det har behövts. Åtgärdsprogrammet är en av prioriteringsgrunderna för hur tillsynen på övriga miljöfarliga verksamheter prioriteras.</t>
  </si>
  <si>
    <t>kommunen har inte planerat sin tillsyn utifrån MKN, men det kommer in till viss del ändå.</t>
  </si>
  <si>
    <t>Tillsyn på kommunens miljöfarliga verksamheter genomförs årligen där utsläpp till vatten är en aspekt som kontrolleras om det anses vara relevant för verksamheten.</t>
  </si>
  <si>
    <t>Vid vår tillsyn av miljöfarliga verksamheter med utsläpp till vatten diskuteras och kontrolleras alltid frågan kring utsläpp som vidare kopplas samman med miljökvalitetsnormer. Miljökvalitetsnormerna tillsammans med övriga förordningar som vi har att förhålla oss till samt Miljöbalken lägger ribban för i alla fall miniminivån för tillsynen. Vi använder också GIS-skiktet för små avlopp för att se var det är hög respektive normal skyddsnivå, och tittar också efter status på vattendragen i VISS. Det blir som ett ytterligare stöd vid tillsynen, om man behöver till exempel ställa hårdare krav etc. Ett exempel är avloppsansökningar, där tittar vi alltid i GIS-skiktet och tar hjälp av det vid beslut om den sökta reningstekniken räcker för skyddsnivån eller inte. När vi beslutar om förelägganden med försiktighetsmått tittar vi också till exempel på skyddsnivåer och statusklassningar på vattendrag och vattentäkter och formar försiktighetsmåtten utifrån det.</t>
  </si>
  <si>
    <t>Vi är i bra fas och vi har gjort mycket av det som beskrivs i stödet för självvärdering. Vi gör tillsyn av små verksamheter och U-verksamheter. Vi har inventerat alla små avlopp och har återkommande tillsyn enligt riskklassningsverktyg. Många anläggningar uppfyller dagens krav. Av 4300 små avlopp har 750 minireningsverk. Inom fordon har vi klassat U-verksamheterna.</t>
  </si>
  <si>
    <t>Tillsynsmyndigheten upprättar en tillsynsplan för alla miljöfarliga verksamheter inom kategorin b-, c- och u-verksamheter. De verksamheter med större risk får tillsyn oftare än de med mindre risk. Ett av de områden som inspekteras är utsläpp till recipient. Krav på oljeavskiljare ställs på de verksamheter som har den typen av utsläpp och krav på att ta reda på förorenat processvatten ställs i de fall det behövs. En översyn av tillståndspliktiga verksamheters tillstånd kommer att göras under 2024 och 2025. I de fall tillstånden inte uppfyller dagens krav kan det bli aktuellt att kräva ansökan om nytt tillstånd.</t>
  </si>
  <si>
    <t>Vi gör regelbundet tillsyn på större anläggningar (C och B) samt på gemensamma avloppsanläggningar. Vi motiverar med miljökvalitetsnormer i beslut där det är relevant.</t>
  </si>
  <si>
    <t>Utför regelbunden tillsyn av t.ex. hästgårdar, miljöfarliga verksamheter, enskilda avlopp, lantbruk mm.</t>
  </si>
  <si>
    <t>Tillsyn på icke anmälnings- eller tillståndspliktiga verksamheter prioriteras inte, även sådana verksamheter skulle kunna påverka MKN för vatten.</t>
  </si>
  <si>
    <t>Tillsyn sker på flertalet miljöfarliga verksamheter som kan ha påverkan på vattenkvalitet men prioritering har inte skett utifrån MKN och åtgärdsprogrammet.</t>
  </si>
  <si>
    <t>Vi har en tillsynsplan som till stor del styrs av SKR:s bedömning av tillsynsbehov och lokal tjänstegaranti för lägsta tillsynsnivå.</t>
  </si>
  <si>
    <t>Utsläpp till vatten beaktas alltid vid miljötillsyn</t>
  </si>
  <si>
    <t xml:space="preserve">För enskilda avlopp har MKN varit vägledande för tillsynen och den har genomförts fullt ut gällande den delen. 
För tillsyn av övrig miljöfarlig verksamhet är det naturligt att det görs bedömning gentemot MKN vatten när det är aktuellt i de enskilda tillsynsärendena. Inte så många verksamheter i kommunen med utsläpp från processer till vatten och där det finns en självklar koppling till MKN. Vi har regelbunden tillsyn på våra verksamheter och då finns MKN med som en bedömning bland många andra förhållanden som ska bedömas i samband med kommunal miljötillsyn. Däremot har urvalen hittills inte gjorts med utgångspunkten från MKN som en första prioritering när det gäller de miljöfarliga verksamheter som inte är enskilda avlopp. 
</t>
  </si>
  <si>
    <t>Regelbunden tillsyn på C-verksamheter, samt tillsyn på U-verksamheter vid påbud.
Inom VSO får ej MFV nyetableras utan tillstånd.</t>
  </si>
  <si>
    <t>Vi försöker prioritera verksamheter med risk för negativ påverkan på vattenförekomsten både direkt och indirekt.</t>
  </si>
  <si>
    <t>Tillsyn årligen. Krav på åtgärder vid brister. Arbete med att ta fram handlingsplan för förorenad mark pågår.</t>
  </si>
  <si>
    <t>Miljöenheten har inte tagit fram någon rutin med miljökvalitetsnormerna som grund men har i enskilda ärenden tagit hänsyn till normerna.</t>
  </si>
  <si>
    <t>Arbetet har kommit igång t ex vad gäller mer fokuserad tillsyn, men åtgärden efterlevs inte fullt ut. 
Vid t ex tillsyn av lantbruk prioriteras verksamheter som ligger invid vattendrag med dålig status. Samma prioritering görs vid tillsyn av enskilda avlopp. Inför 2025 kommer denna prioritering att utökas till att omfatta fler miljöfarliga branscher och förorenade områden.</t>
  </si>
  <si>
    <t>Kommunen utför planerad tillsyn av miljöfarliga verksamheter. Vi ställer krav på åtgärd när vi upptäcker brister till exempel mot miljökvalitetsnormer för vatten. Utefter eventuella brister och risk för miljöpåverkan bestämmer vi tillsynsintervallet på dessa verksamheter.</t>
  </si>
  <si>
    <t>Beaktande av MKN samt företagens/verksamheters utsläpp eller påverkan på vatten är alltid en del av miljönämndens bedömningsgrunder vid tillsyn och prövning.</t>
  </si>
  <si>
    <t>Tillsyn genomförs i avseende på a,b samt c i åtgärd två, sen skulle kanske en bättre sammanställning eller framtagande av underlag för vilka verksamheter inom ett avrinningsområde respektive tillrinningsområde för grundvatten där åtgärder behöver genomföras.</t>
  </si>
  <si>
    <t>Ordinarie tillsyn sker av anmälningspliktiga verksamheter som kan ha påverkan vattenförekomster. Tillsyn av dagvatten är dock eftersatt.
Kommunen har genomfört tillsyn för alla verksamheter som bidrar till risk att inte nå god status enligt riskbedömningen i VISS.</t>
  </si>
  <si>
    <t>All planerad tillsyn utförs enligt tillsynsplanen.</t>
  </si>
  <si>
    <t>Miljökvalitetsnormer för vatten ingår i behovsutredning och utgör en del i prövning av miljöfarliga verksamheter.</t>
  </si>
  <si>
    <t>Löpande tillsynsverksamhet utfördes. MKN för vatten är med som prioriteringsgrund i behovsutredning och tillsynsplan från 2024. Det ingår tio aktiviteter i stadens åtgärdsplan för vattenförvaltning. Under aktuell period bedöms ingen aktivitet vara klar, men flera initierade.</t>
  </si>
  <si>
    <t>När miljötillsynen planeras så är vatten med som skyddsobjekt och MKN som mål. Tillsynen har dock under många år haft resurser som begränsats till kärntillsynen (förskola/skola/gymnasium samt B/C-verksamheter) och inkommande ärenden. Det har därför inte funnits mycket tid att fördela på övriga – men den tiden har fördelats utifrån riskbedömning, där stort fokus varit på vatten. Behövs mer arbetet på U-verksamheter.</t>
  </si>
  <si>
    <t>Kommunen har ställt krav på åtgärder där det är motiverat utifrån miljökvalitetsnormerna för vatten.</t>
  </si>
  <si>
    <t>Riktad tillsynsinsats mot jordbruk är planerad under 2024.
Övrig tillsyn följer tillsynsplan.
Prioriteringsordning av områden för inventeringen av enskilda avlopp utgår ifrån MKN och grund- och ytvattensförekomsternas status.</t>
  </si>
  <si>
    <t>I prövningsfrågor beaktas miljökvalitetsnormerna och även vid remisser för tillståndspliktiga verksamheter och vid den löpande tillsynen. Det vi ser som problematiskt är att det är svårt att ställa rättsäkra och skäliga krav på verksamheter utifrån miljökvalitetsnormerna.</t>
  </si>
  <si>
    <t>Arbetar utifrån upprättad behovsutredning och tillsynsplan.  Årlig tillsyn på de verksamheter som skulle kunna ha stor påverkan.</t>
  </si>
  <si>
    <t>Tillsyn genomförs utifrån MKN och där det finns risk att inte nå MKN. Krav på åtgärd ställs om nödvändigt. Plan för förorenade områden är under framtagande, men tillsyn sker händelsestyrt. Krav ställs vid masshantering.</t>
  </si>
  <si>
    <t xml:space="preserve">Vid tillsynen beaktas Miljökvalitetsnormer (MKN) utifrån de verksamheter som kan påverka yt- och grundvatten.  Vi har aktivt deltagit i projekt där MKN för vattenförekomster har varit avgörande vid prioritering av inspektionsobjekt, särskilt inom områden som lantbruk och andra verksamheter med potentiell miljöpåverkan. 
Vid prövning och tillsyn av miljöfarliga verksamheter som kan ha en påverkan på yt- eller grundvatten, till exempel dagvattenanläggningar, tillämpar vi och ställer krav enligt MKN.
</t>
  </si>
  <si>
    <t>Kommunen har bedrivit en mindre del planerad tillsyn av små avlopp under 2023 och vid behov ställt krav på hög skyddsnivå. Tillsynen har prioriterats till de områden som har störst behov av åtgärder såsom tillrinningsområden till Stigfjorden och inom Rödsvattnets vattenskyddsområde.</t>
  </si>
  <si>
    <t>I tillsyn över miljöfarliga verksamheter inkluderas frågor som påverkar MKN för vatten.</t>
  </si>
  <si>
    <t>Regelbunden tillsyn bedrivs, men tillsyn av industriverksamheter är inte baserad på miljökvalitetsnormerna för vatten eller riskbedömning i VISS. 
Prioritering av inventeringsområden för små avlopp utgår från VISS statusklassningar. Åtgärdskrav ställs på undermåliga anläggningar och hög skyddsnivå tillämpas med vägledning från GIS-stödet och placeringar nära vattenförekomster med sämre än god status.
Årlig tillsyn genomförs på alla reningsverk större än 25 pE. Tillsyn av reningsverk och ledningsnät
samordnas. Vid tillsyn kontrolleras att utsläppskrav i tillstånd/anmälan för verksamheten följs.</t>
  </si>
  <si>
    <t>Vi har utfört tillsyn på samtliga c-verksamheter i planerade under 2023.  U-verksamheter med båtverksamhet vid vatten har tillsynats under 2023 men fokus utsläpp till vatten.</t>
  </si>
  <si>
    <t>En prioritering görs i tillsynsplaneringen, ställer krav där risk för MKN inte kan hållas, brister följs upp till åtgärder är genomförda, genomgång av befintliga tillstånd om en omprövning kan behöva göras mm</t>
  </si>
  <si>
    <t>planeringen och genomförandet av arbetet gällande förorenade områden kräver mycket resurser vilket gör att i nuläget kan inte arbetet gå fortare</t>
  </si>
  <si>
    <t>Vet att miljökontoret jobbar ständigt med tillsyn och inventering</t>
  </si>
  <si>
    <t>Genomför tillsyn på miljöfarlig verksamhet dagligen men inte utifrån miljökvalitetsnormerna</t>
  </si>
  <si>
    <t>Tillsynsfokus på dag- och spillvatten har skett under de senaste fyra åren.</t>
  </si>
  <si>
    <t>Slutför i stort den planerade och tillika prioriterade tillsynen i kommunen på årsbasis.</t>
  </si>
  <si>
    <t>Det finns tillsynsplan, prioriterar enskilda avlopp/verksamheters avlopp till reningsverk. Ställer krav på förbättrande åtgärder.</t>
  </si>
  <si>
    <t>Tillsyn sker men den är inte helt prioriterad utifrån MKN.</t>
  </si>
  <si>
    <t>Vi har under flera år utfört tillsyn på alla våra miljöfarliga verksamheter.</t>
  </si>
  <si>
    <t>Tillsynsplanen har inte genomförts i sin helhet (75%). Därtill har omprövningar av B-verksamheter inte genomförts. MKN har inte varit en tillräckligt tydlig prioriteringsgrund för tillsynsplaneringen.</t>
  </si>
  <si>
    <t>Staden gör väldigt mycket tillsyn på byggnationer/exploateringar vilka släpper sitt vatten till våra recipienter. Krav på provtagning och rening ställs och riktvärden finns. Vi har även ökat vår tillsyn på dagvatten/hårdgjorda ytor.</t>
  </si>
  <si>
    <t>Det finns en framtagen struktur för planerad tillsyn, där tillsynen på B- och C-anläggningar prioriterats. Tillsynen har delvis fokuserat på utsläpp till vatten vid granskning av verksamheternas uppfyllnad av tillståndsvillkor och beslut om försiktighetsmått. Ett fokusområde för tillståndspliktiga miljöfarliga verksamheter har varit att granska tillstånd äldre än 10 år utifrån om tillståndet behöver omprövas i enlighet med den nationella tillsynsstrategin ”Aktuella tillstånd”. Systematisk tillsyn av U-anläggningar pågår för att identifiera ytterligare behov av prioriteringar i tillsynen kopplat till vattenförekomsterna. Tillsyn på dagvattenanläggningar är påbörjad enligt nationella tillsynsstrategin. Tillsynen av enskilda avlopp utförs systematiskt och prioriteras utifrån risk för påverkan samt skydd av områden och miljökvalitetsnormer för vatten.
Vi har en framtagen avloppspolicy och riktlinjer i samverkan med grannkommunerna. Det innebär krav på rening utifrån särskild skyddsnivå för vattenförekomster. Tillsynen av äldre avloppsanläggningar utförs för att säkerställa att vattentäkter inte förorenas och för att minska övergödning samt för att uppnå god ekologisk status i sjöar, vattendrag och hav. Krav ställs på åtgärder för verksamheter som riskerar att påverka miljökvalitetsnormer för vatten.</t>
  </si>
  <si>
    <t xml:space="preserve">Inom arbetet med de lokala åtgärdsprogrammen för stadens 
vattenförekomster har relevanta tillsynsområden och 
tillsynsaktiviteter identifierats utifrån vattenstatus och 
miljökvalitetsnormer. Miljöförvaltningen har påbörjat ett arbete med att utveckla tillsynen kopplat till kartläggning av påverkanskällor som kan ha inverkan på vattenförekomster som inte når miljökvalitetsnormerna. I arbetet ingår att identifiera miljöfarliga verksamheter inom respektive avrinningsområde med påverkan på recipient samt ta fram tillsynsstöd inklusive bedömningsunderlag för tillsyn av enskilda verksamheter avseende miljökvalitetsnormer för vatten. 
I den löpande tillsynen av miljöfarliga verksamheter följs deras egenkontroll upp kopplat till hanteringen av förorenat vatten (spillvatten och dagvatten). Exempelvis kontrolleras att reningsutrustning fungerar och underhålls och att, där så behövs, provtagning sker på utgående vatten (verksamheten föreläggs att utföra vattenprovtagning). Även inom den löpande tillsynen ska utveckling ske, bl.a. kopplat till om det finns bättre teknik att tillgå för rening. 
Det föreligger dock ett mörkertal med avseende på verksamheter som inte är identifierade, registrerade och ingår i tillsynen. Därutöver tillkommer de s.k. diffusa utsläppen som också påverkar mark och vatten.
</t>
  </si>
  <si>
    <t>Systematisk tillsyn utifrån tillsynsplanen.</t>
  </si>
  <si>
    <t>Tillsyn på dagvatten, länshållningsvatten. Finns inga miljöfarliga verksamheter med direkt utsläpp till vatten i Sundbyberg.</t>
  </si>
  <si>
    <t>Tillsyn har gjorts map lakvatten på deponier. 
PFAS på avfallsanläggningar och brandövningsplatser
Industriområden
vid Avloppsreningsverk har fokus varit läkemedelsrening, pilotprojekt kväverening, kopparutredning. Nya villkor för att minska tillskottsvatten.</t>
  </si>
  <si>
    <t>Tillsynen (miljöfarliga verksamheter och förorenade områden) har prioriterats i en tillsynsplan utefter dess risker. Omprövning av tillstånd är inte aktuellt då Länsstyrelsen är tillsynsmyndighet för dessa. All planerad tillsyn har inte utförts under 2023.</t>
  </si>
  <si>
    <t>Genomfört tillsyn av enskilda avloppsanläggningar &lt; 25 pe. Tillsynen koncentrerades kring att befintliga
avloppsanläggningar fortfarande uppfyller dagens krav på rening vad gäller utsläpp av kväve och fosfor. Tillsyn på andra miljöfarliga verksamheter har skett under 2023 där utsläpp till vatten och MKN är en av flera
prioriteringsgrunder för tillsynen.</t>
  </si>
  <si>
    <t>Vid prioritering av tillsynsobjekt ställs risken mot ytvatten mot andra tillsynsbehov.</t>
  </si>
  <si>
    <t>Resursbrist har gjort att tillsynen av miljöfarliga verksamheter inte har hunnits med full ut. För vissa verksamheter har andra tillsynsområden än påverkan gentemot MKN prioriterats vid tillsynen.</t>
  </si>
  <si>
    <t>Kommunen genomför tillsyn på miljöfarliga verksamheter och ställer krav på försiktighetsmått och förebyggande åtgärder där föroreningar riskerar att nå mark, vatten eller avlopp. Tillsynen kan dock utvecklas så att den, istället för branschvis,  sker avrinningsområdesvis med utgångspunkt från de vattenförekomster som riskerar att inte nå god status. På på vis kan ett större fokus läggas på miljökvalitetsnormerna.</t>
  </si>
  <si>
    <t>Åtgärden utförd till mindre del under 2022-2023, främst genom tillsyn av enskilda avlopp. Miljökvalitetsnormer för vatten är ett av kriterierna för urval på vilka anläggningar som prioriteras för tillsyn.</t>
  </si>
  <si>
    <t>Kommunen har planerat tillsyn för verksamheter som särskilt behöver tillsyn utifrån miljökvalitetsnormerna för vatten. Kommun har genomfört tillsyn för alla verksamheter utom alla enskilda avlopp som bidrar till risk att inte nå god status enligt riskbedömningen i VISS. Kommunen har ställt krav på åtgärd där det är motiverat utifrån miljökvalitetsnormerna för vatten. Kommunen har inte initierat omprövning för B-verksamheter som kommunen har tillsyn över och där efterlevnad av befintligt tillstånd inte är tillräckligt uppfyllande av miljökvalitetsnormerna för vatten.</t>
  </si>
  <si>
    <t>Vi bedriver tillsyn på verksamheter som kan påverka miljökvalitetsnormer på vårt eget initiativ. Styrning från nämnd saknas.</t>
  </si>
  <si>
    <t>Vi har inte jobbat med förorenade områden systematiskt.</t>
  </si>
  <si>
    <t>Det krävs extremt många aktiviteter och åtgärder. Tillsynen har få resurser och många prioriteringar. Försöker prioritera extra där det finns vatten. I Kommunen finns det mycket vatten och ingen vattenförekomster uppnår god status. Det krävs mycket tillsyn, många föreläggande, förbud samt genomförande av åtgärder inom rimlig tid. Både krav till kommunen och privatpersoner. I kommunen har vi många små verksamheter, ekonomiska svårigheter och lagstiftningen kanske inte alltid möjliggör att krav kan ställas som behöv pga ex försiktighetsmåtten i MB 2 kap, speciellt rimlighetsavvägningen.</t>
  </si>
  <si>
    <t>De verksamheter som får regelbunden tillsyn och har utsläpp till dagvatten/recipient har fått krav på provtagning och vid behov ytterligare vattenrening.</t>
  </si>
  <si>
    <t>Tillsyn av avlopp har skett utifrån en prioriteringsordning där MKN varit styrande till största del och därefter om området ingår i kommunens VA-plan eller inte. Majoriteten av alla avlopp som ligger inom avrinningsområden mot vattenförekomster med behov av tillsyn utifrån MKN har tillsynats. Majoriteten av de avlopp med brister har även åtgärdats. Resterande har krav på åtgärder.
Miljöavdelningen på Södertörns miljö- och hälsoskyddsförbund har bedrivit tillsyn mot anmälningspliktiga och tillståndspliktiga verksamheter med fokus på att lära verksamheten om miljökvalitetsnormer för vatten samt identifierat vattenutsläpp och om de använder kemiska produkter som innehåller SFÄ eller ämnen enligt vattendirektivet och om dessa kan förekomma i deras vattenutsläpp. 
Miljöavdelningen har ännu inte tillsynat verksamheter inom ett specifikt avrinningsområde som särskilt behöver tillsyn utifrån miljökvalitetsnormerna för vatten.
Miljökvalitetsnormer är dock en central del i vår tillsyn och tas i beaktande bland annat om en verksamhet/åtgärd har utsläpp till vattendrag, sjö eller kustvatten till exempel exploateringar och länshållningsvatten, vid anmälan om anmälningspliktiga verksamheter, yttrande avseende detaljplaner m.m</t>
  </si>
  <si>
    <t>Södra Roslagens miljö-och hälsoskyddskontor har utfört återkommande tillsyn under flera år.</t>
  </si>
  <si>
    <t>Finns behandlat i Tillsyns och kontrollplan men andra frågor har styrt planeringen. Påbörjat ett tillsynsprojekt kring påverkan på dagvatten för att bidra till att MKN kan uppfyllas i berörd vattenförekomst.</t>
  </si>
  <si>
    <t xml:space="preserve">Miljöfarliga verksamheter (C och B) får årlig tillsyn
Enskilda avlopp prioriteras utifrån MKN delvis.  
</t>
  </si>
  <si>
    <t>Anledningen är resursbrist</t>
  </si>
  <si>
    <t>Tillsyn på dagvattenutsläpp har genomförts i stor utsträckning. Särskilda krav på kemikaliehantering ställs inom vattenskyddsområde och tillsyn utförs kontinuerligt på verksamheter där. MKN för vatten bevakas alltid i detaljplaner och bygglov.</t>
  </si>
  <si>
    <t xml:space="preserve">Miljöförvaltningen ställer krav utifrån rådighet men många av de större verksamheterna har gällande tillstånd. 
</t>
  </si>
  <si>
    <t>Behovet av prioritering av verksamheter i kommunen är inte stort då statusen är relativt god. Hänsyn tas ändå till MKN i den löpande tillsynen.</t>
  </si>
  <si>
    <t>Arbetar emd tillsyn efter användningsområde. Miljökvalitetsnormerna för yt- och grundvatten är bra i kommunen.</t>
  </si>
  <si>
    <t>Främst gällande reningsverk och spillvattennät.</t>
  </si>
  <si>
    <t>Ingår alltid i tillsynen men den har inte särskilt prioriterats utifrån miljökvalitetsnormerna för vatten, då vi inte har några vatten som riskerar att inte uppnå kvalitén.</t>
  </si>
  <si>
    <t>Kommunen planerar tillsyn utifrån en riskbedömning</t>
  </si>
  <si>
    <t>Tillsyn och krav ställs generellt i tillsyn och prövningar. Bedömningen av tillsynsbehov görs utifrån de specifika förutsättningarna för respektive verksamhetsområde, där hänsyn tas till bland annat status på mark, luft och vatten i kommunen i förhållande till uppsatta mål och åtgärdsprogram inom området. Dock finns ingen förvaltningsövergripande planering för åtgärdsprogrammet som också ska ligga till grund i miljöförvaltningens tillsynsplanering.
Kommunen har inte initierat omprövningar då Länsstyrelsen i Halland skjutit på detta projekt.</t>
  </si>
  <si>
    <t>Sker fortlöpande. Kommunen har ingen tillsyn över B-verksamheter. För C-verksamheter görs ingen prioritering då alla ska tillsynas varje år. U-verksamheter har ofta intervall på 3 år, men alla ska tillsynas.</t>
  </si>
  <si>
    <t>tillsyn av anmälningspliktiga verksamheter genomförs. Har inte identifierat verksamheter som bidrar till risk att inte nå god status enligt riskbedömningen i VISS.</t>
  </si>
  <si>
    <t>Kartläggning och riskbedömning påbörjar för underlag till miljötillsyn. Tillsyn utifrån MKN, andra skyddsvärda områden.</t>
  </si>
  <si>
    <t>Tillsyn prioriteras utifrån risk och miljökvalitetsnormerna beaktas i planeringen.</t>
  </si>
  <si>
    <t>Verksamheter återstår</t>
  </si>
  <si>
    <t>Vid prövning och tillsyn av enskilda avlopp beaktas miljökvalitetsnormer (MKN) för vatten. MKN har dock inte beaktats vid vår tillsyn av B-, C- och U-anläggningar, bara frågan om utsläpp. I verksamhetsplan 2024 finns riktad tillsyn med beaktande av MKN.</t>
  </si>
  <si>
    <t xml:space="preserve">Här önskas bättre vägledning för vad som ska efterfrågas och hur de kan kontrolleras för att säkerställa MKN. Det krävs också en riktad miljöprovtagning för att fastställa eventuell spridning av föroreningar till recipient. Kommunens egna miljöprovtagning för ytvatten (grundvatten saknas) ska nu övergå till att kunna användas  för att få till åtgärder/förelägganden. Den nationella och regionala miljöövervakningen är inte heltäckande och kan inte på ett effektivt sätt nyttjas för att ställa krav på verksamheter. 
•
</t>
  </si>
  <si>
    <t>Har hittills inte prioriterat att kontrollera att miljökvalitetsnormer för yt- och grundvatten uppnås. Övergripande planering saknas.
Översyn av tillstånd har planerats under 2024.</t>
  </si>
  <si>
    <t>Kommunens miljömyndighet bedriver återkommande tillsyn på verksamheter som på ett eller annat sätt påverkar MKN grund- och ytvatten och de verksamheter som riskerar att påverka MKN prioriteras. De miljöfarliga verksamheter som inte är anmälningspliktiga men ändå riskerar påverka MKN grund- och/eller ytvatten prioriteras utifrån deras påverkan på vatten. T ex mindre biltvättar/verkstäder och småbåtshamnar. I många fall har vi ställt krav på åtgärder eller är på gång att ställa krav på åtgärder utifrån MKN för vatten.</t>
  </si>
  <si>
    <t>Tillsyn av enskilda avlopp genomförs varje år. Målet är att 250 st ska få tillsyn per år. I tillsynen på miljöfarliga verksamheter tittar vi, och ställer krav vid behov, på d delar i verksamheten som kan innebära utsläpp till mark, grundvatten och andra vattenförekomster. T.ex. cisterner, oljeavskiljare, läckage, förvaring kemikalier, rening av processvatten.</t>
  </si>
  <si>
    <t>Finns med i tillsynsplan och behovsutredning.</t>
  </si>
  <si>
    <t>Kontinuerlig tillsyn har skett under flera år på miljöfarlig
verksamhet.</t>
  </si>
  <si>
    <t>Vi har återkommande tillsyn, både inom avloppsverksamheter och täkter med påverkan på yt- och grundvatten</t>
  </si>
  <si>
    <t>Miljökvalitetsnormerna har inte varit styrande för val av tillsynsobjekt, men denna aspekten vägs in under tillsynen.</t>
  </si>
  <si>
    <t>tillsyn sker kontinuerligt</t>
  </si>
  <si>
    <t>Verksamheter med utsläpp till vatten är prioriterade i tillsynen</t>
  </si>
  <si>
    <t>God tillsynstakt avseende B- och C-verksamheter. Tillsyn bör öka något på U-verksamheter. Prioritering görs framförallt utifrån sammantagen risk där MKN är en del.</t>
  </si>
  <si>
    <t>Jobbar aktivt med det.</t>
  </si>
  <si>
    <t>Tas med i tillsyn och prövning</t>
  </si>
  <si>
    <t>Regelbunden tillsyn utförs för miljöfarlig verksamhet. Tillsyn av avlopp har utförts vid prioriterade områden, men utförs generellt inte i den åtgärdstakt som behovsutredningen pekar på.</t>
  </si>
  <si>
    <t>Miljökvalitetsnormer för yt- och grundvatten är en parameter som ingår i behovsutredning och utgör en del i prövning av miljöfarliga verksamheter.</t>
  </si>
  <si>
    <t>MKN utgör en grund både i behovsutredningen och tillsynsplanen, men MKN är en av flera aspekter att ta hänsyn till i vår prioritering.</t>
  </si>
  <si>
    <t xml:space="preserve">Miljö och hälsa, som jobbar med tillsynen, anser att resultatet för tillsynen är god och förbättrar potential till en bättre status i våra sjöar och vattendrag. Vägen dit skulle i större utsträckning kunna utgå från tänket och arbetssättet kring statusklassning och miljökvalitetsnormer. 
Till exempel, vi ställer krav på åtgärder men inte alltid med direkt koppling till MKN för vatten. Dock blir det nu mycket tydligare nu när vi har riktvärdena som utgår från MKN.
</t>
  </si>
  <si>
    <t>Flertalet av de åtgärder enligt stödet till självutvärdering är uppfyllda. I vissa punkter frågas om alla åtgärder är utförda men där har enbart stor del av dem utförts. Vissa av punkterna exempelvis gällande omprövning av B verksamheter har inte varit relevanta för Österåker.</t>
  </si>
  <si>
    <t>Vi behöver se över prioritering av objekt.</t>
  </si>
  <si>
    <r>
      <t xml:space="preserve">Motivera er gradering av måluppfyllelsen för </t>
    </r>
    <r>
      <rPr>
        <b/>
        <i/>
        <sz val="10"/>
        <color theme="1"/>
        <rFont val="Arial"/>
        <family val="2"/>
      </rPr>
      <t>miljöfarlig verksamhet</t>
    </r>
  </si>
  <si>
    <r>
      <t xml:space="preserve">2.3.1 Motivera er gradering av måluppfyllelsen för </t>
    </r>
    <r>
      <rPr>
        <b/>
        <i/>
        <sz val="10"/>
        <color theme="1"/>
        <rFont val="Arial"/>
        <family val="2"/>
      </rPr>
      <t>förorenade områden</t>
    </r>
  </si>
  <si>
    <r>
      <t>Motivera er gradering av måluppfyllelsen för</t>
    </r>
    <r>
      <rPr>
        <b/>
        <i/>
        <sz val="10"/>
        <color theme="1"/>
        <rFont val="Arial"/>
        <family val="2"/>
      </rPr>
      <t xml:space="preserve"> jordbruk</t>
    </r>
  </si>
  <si>
    <r>
      <t xml:space="preserve">På en 5-gradig skala, hur långt i måluppfyllelsen har ni nått i genomförandet av  - </t>
    </r>
    <r>
      <rPr>
        <b/>
        <i/>
        <sz val="10"/>
        <color theme="1"/>
        <rFont val="Arial"/>
        <family val="2"/>
      </rPr>
      <t>Skydd för vattentäkter?</t>
    </r>
  </si>
  <si>
    <r>
      <t xml:space="preserve">Motivera er gradering av - </t>
    </r>
    <r>
      <rPr>
        <b/>
        <i/>
        <sz val="10"/>
        <color theme="1"/>
        <rFont val="Arial"/>
        <family val="2"/>
      </rPr>
      <t>Skydd för vattentäkter</t>
    </r>
  </si>
  <si>
    <r>
      <t xml:space="preserve">På en 5-gradig skala, hur långt i måluppfyllelsen har ni nått i genomförandet av   - </t>
    </r>
    <r>
      <rPr>
        <b/>
        <i/>
        <sz val="10"/>
        <color theme="1"/>
        <rFont val="Arial"/>
        <family val="2"/>
      </rPr>
      <t>Översyn av vattenskyddsområden?</t>
    </r>
  </si>
  <si>
    <r>
      <t xml:space="preserve">Motivera er gradering av - </t>
    </r>
    <r>
      <rPr>
        <b/>
        <i/>
        <sz val="10"/>
        <color theme="1"/>
        <rFont val="Arial"/>
        <family val="2"/>
      </rPr>
      <t>Översyn av vattenskyddsområden</t>
    </r>
  </si>
  <si>
    <r>
      <t xml:space="preserve">Motivera er gradering av - </t>
    </r>
    <r>
      <rPr>
        <b/>
        <i/>
        <sz val="10"/>
        <color theme="1"/>
        <rFont val="Arial"/>
        <family val="2"/>
      </rPr>
      <t>Tillsyn över vattenskyddsområden</t>
    </r>
  </si>
  <si>
    <r>
      <t xml:space="preserve">På en 5-gradig skala, hur långt i måluppfyllelsen har ni nått i genomförandet av </t>
    </r>
    <r>
      <rPr>
        <b/>
        <i/>
        <sz val="10"/>
        <color theme="1"/>
        <rFont val="Arial"/>
        <family val="2"/>
      </rPr>
      <t xml:space="preserve"> Tillsyn över vattentäkter?</t>
    </r>
  </si>
  <si>
    <r>
      <t xml:space="preserve">Motivera er gradering av - </t>
    </r>
    <r>
      <rPr>
        <b/>
        <i/>
        <sz val="10"/>
        <color theme="1"/>
        <rFont val="Arial"/>
        <family val="2"/>
      </rPr>
      <t>Tillsyn över vattentäkter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</si>
</sst>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0"/>
      <color theme="1"/>
      <name val="Arial"/>
      <family val="2"/>
    </font>
    <font>
      <b/>
      <sz val="10"/>
      <color theme="1"/>
      <name val="Arial"/>
      <family val="2"/>
    </font>
    <font>
      <sz val="10"/>
      <color rgb="FF9C0006"/>
      <name val="Arial"/>
      <family val="2"/>
    </font>
    <font>
      <sz val="10"/>
      <color rgb="FF9C5700"/>
      <name val="Arial"/>
      <family val="2"/>
    </font>
    <font>
      <sz val="10"/>
      <color rgb="FF006100"/>
      <name val="Arial"/>
      <family val="2"/>
    </font>
    <font>
      <sz val="10"/>
      <name val="Arial"/>
      <family val="2"/>
    </font>
    <font>
      <sz val="10"/>
      <color theme="1"/>
      <name val="Arial"/>
      <family val="2"/>
    </font>
    <font>
      <b/>
      <i/>
      <sz val="10"/>
      <color theme="1"/>
      <name val="Arial"/>
      <family val="2"/>
    </font>
    <font>
      <b/>
      <sz val="10"/>
      <color theme="0"/>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9" fontId="6" fillId="0" borderId="0" applyFont="0" applyFill="0" applyBorder="0" applyAlignment="0" applyProtection="0"/>
  </cellStyleXfs>
  <cellXfs count="108">
    <xf numFmtId="0" fontId="0" fillId="0" borderId="0" xfId="0" applyFont="1"/>
    <xf numFmtId="0" fontId="0" fillId="0" borderId="0" xfId="0" applyFont="1" applyAlignment="1">
      <alignment horizontal="left" vertical="top"/>
    </xf>
    <xf numFmtId="0" fontId="1" fillId="0" borderId="0" xfId="0" applyFont="1" applyAlignment="1">
      <alignment horizontal="left" vertical="top"/>
    </xf>
    <xf numFmtId="22" fontId="0" fillId="0" borderId="0" xfId="0" applyNumberFormat="1" applyFont="1" applyAlignment="1">
      <alignment horizontal="left" vertical="top"/>
    </xf>
    <xf numFmtId="164" fontId="0" fillId="0" borderId="0" xfId="0" applyNumberFormat="1" applyFont="1" applyAlignment="1">
      <alignment horizontal="left" vertical="top"/>
    </xf>
    <xf numFmtId="0" fontId="1" fillId="0" borderId="3" xfId="0" applyFont="1" applyBorder="1" applyAlignment="1">
      <alignment horizontal="left" vertical="top"/>
    </xf>
    <xf numFmtId="0" fontId="0" fillId="6" borderId="0" xfId="0" applyFont="1" applyFill="1"/>
    <xf numFmtId="0" fontId="0" fillId="6" borderId="0" xfId="0" applyFont="1" applyFill="1" applyAlignment="1">
      <alignment horizontal="left" vertical="top"/>
    </xf>
    <xf numFmtId="0" fontId="1" fillId="6" borderId="0" xfId="0" applyFont="1" applyFill="1" applyAlignment="1">
      <alignment horizontal="left" vertical="top"/>
    </xf>
    <xf numFmtId="0" fontId="1" fillId="6" borderId="0" xfId="0" applyFont="1" applyFill="1" applyAlignment="1">
      <alignment horizontal="fill" vertical="top"/>
    </xf>
    <xf numFmtId="0" fontId="1" fillId="6" borderId="0" xfId="0" applyFont="1" applyFill="1" applyAlignment="1">
      <alignment horizontal="right" vertical="top"/>
    </xf>
    <xf numFmtId="164" fontId="0" fillId="5" borderId="1" xfId="0" applyNumberFormat="1" applyFont="1" applyFill="1" applyBorder="1" applyAlignment="1">
      <alignment horizontal="center" vertical="top"/>
    </xf>
    <xf numFmtId="0" fontId="0" fillId="5" borderId="1" xfId="0" applyFont="1" applyFill="1" applyBorder="1" applyAlignment="1">
      <alignment horizontal="center" vertical="top"/>
    </xf>
    <xf numFmtId="0" fontId="1" fillId="6" borderId="0" xfId="0" applyFont="1" applyFill="1" applyBorder="1" applyAlignment="1">
      <alignment horizontal="left" vertical="top"/>
    </xf>
    <xf numFmtId="0" fontId="1" fillId="0" borderId="4" xfId="0" applyFont="1" applyBorder="1" applyAlignment="1">
      <alignment horizontal="fill" vertical="top"/>
    </xf>
    <xf numFmtId="0" fontId="1" fillId="0" borderId="5" xfId="0" applyFont="1" applyBorder="1" applyAlignment="1">
      <alignment horizontal="right" vertical="top"/>
    </xf>
    <xf numFmtId="0" fontId="0" fillId="0" borderId="0" xfId="0" applyFont="1" applyBorder="1" applyAlignment="1">
      <alignment horizontal="center" vertical="top"/>
    </xf>
    <xf numFmtId="0" fontId="1" fillId="0" borderId="7" xfId="0" applyFont="1" applyBorder="1" applyAlignment="1">
      <alignment horizontal="right"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164" fontId="0" fillId="6" borderId="0" xfId="0" applyNumberFormat="1" applyFont="1" applyFill="1" applyAlignment="1">
      <alignment horizontal="left" vertical="top"/>
    </xf>
    <xf numFmtId="164" fontId="1" fillId="6" borderId="0" xfId="0" applyNumberFormat="1" applyFont="1" applyFill="1" applyBorder="1" applyAlignment="1">
      <alignment horizontal="center" vertical="top"/>
    </xf>
    <xf numFmtId="0" fontId="1" fillId="0" borderId="2" xfId="0" applyFont="1" applyBorder="1" applyAlignment="1">
      <alignment horizontal="left" vertical="top"/>
    </xf>
    <xf numFmtId="0" fontId="1" fillId="5" borderId="1" xfId="0" applyFont="1" applyFill="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center"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5" fillId="0" borderId="8" xfId="2" applyFont="1" applyFill="1" applyBorder="1" applyAlignment="1">
      <alignment horizontal="center" vertical="top"/>
    </xf>
    <xf numFmtId="0" fontId="5" fillId="0" borderId="8" xfId="0" applyFont="1" applyFill="1" applyBorder="1" applyAlignment="1">
      <alignment horizontal="center" vertical="top"/>
    </xf>
    <xf numFmtId="0" fontId="5" fillId="0" borderId="9" xfId="0" applyFont="1" applyFill="1" applyBorder="1" applyAlignment="1">
      <alignment horizontal="center" vertical="top"/>
    </xf>
    <xf numFmtId="0" fontId="5" fillId="0" borderId="0" xfId="0" applyFont="1" applyFill="1" applyBorder="1" applyAlignment="1">
      <alignment horizontal="center"/>
    </xf>
    <xf numFmtId="0" fontId="0" fillId="0" borderId="5" xfId="0" applyFont="1" applyBorder="1" applyAlignment="1">
      <alignment horizontal="left" vertical="top"/>
    </xf>
    <xf numFmtId="0" fontId="1" fillId="0" borderId="0" xfId="0" applyFont="1" applyBorder="1" applyAlignment="1">
      <alignment horizontal="left" vertical="center"/>
    </xf>
    <xf numFmtId="0" fontId="1" fillId="0" borderId="0" xfId="0" applyFont="1" applyBorder="1" applyAlignment="1">
      <alignment horizontal="fill" vertical="center"/>
    </xf>
    <xf numFmtId="22" fontId="0" fillId="0" borderId="0" xfId="0" applyNumberFormat="1" applyAlignment="1">
      <alignment horizontal="left"/>
    </xf>
    <xf numFmtId="0" fontId="0" fillId="0" borderId="0" xfId="0" applyAlignment="1">
      <alignment horizontal="left"/>
    </xf>
    <xf numFmtId="0" fontId="0" fillId="0" borderId="5" xfId="0" applyFill="1" applyBorder="1" applyAlignment="1">
      <alignment horizontal="left"/>
    </xf>
    <xf numFmtId="0" fontId="0" fillId="0" borderId="0" xfId="0" applyBorder="1" applyAlignment="1">
      <alignment horizontal="fill"/>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0" fillId="0" borderId="0" xfId="0" applyBorder="1" applyAlignment="1">
      <alignment horizontal="left"/>
    </xf>
    <xf numFmtId="164" fontId="0" fillId="6" borderId="0" xfId="0" applyNumberFormat="1" applyFont="1" applyFill="1" applyAlignment="1">
      <alignment horizontal="center" vertical="top"/>
    </xf>
    <xf numFmtId="0" fontId="0" fillId="0" borderId="5" xfId="0" applyFont="1" applyBorder="1" applyAlignment="1">
      <alignment horizontal="left" vertical="top"/>
    </xf>
    <xf numFmtId="0" fontId="5" fillId="0" borderId="0" xfId="3" applyFont="1" applyFill="1" applyBorder="1" applyAlignment="1">
      <alignment horizontal="center"/>
    </xf>
    <xf numFmtId="0" fontId="5" fillId="0" borderId="6" xfId="0" applyFont="1" applyFill="1" applyBorder="1" applyAlignment="1">
      <alignment horizontal="center"/>
    </xf>
    <xf numFmtId="0" fontId="5" fillId="0" borderId="6" xfId="3" applyFont="1" applyFill="1" applyBorder="1" applyAlignment="1">
      <alignment horizontal="center"/>
    </xf>
    <xf numFmtId="9" fontId="5" fillId="0" borderId="0" xfId="4" applyNumberFormat="1" applyFont="1" applyFill="1" applyBorder="1" applyAlignment="1">
      <alignment horizontal="center"/>
    </xf>
    <xf numFmtId="0" fontId="1" fillId="6" borderId="0" xfId="0" applyFont="1" applyFill="1" applyBorder="1" applyAlignment="1">
      <alignment horizontal="right" vertical="top"/>
    </xf>
    <xf numFmtId="0" fontId="5" fillId="6" borderId="0" xfId="2" applyFont="1" applyFill="1" applyBorder="1" applyAlignment="1">
      <alignment horizontal="center" vertical="top"/>
    </xf>
    <xf numFmtId="0" fontId="5" fillId="6"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0" xfId="0" applyFont="1" applyFill="1" applyBorder="1" applyAlignment="1">
      <alignment horizontal="fill" vertical="center"/>
    </xf>
    <xf numFmtId="0" fontId="1" fillId="0" borderId="5" xfId="0" applyFont="1" applyFill="1" applyBorder="1" applyAlignment="1">
      <alignment horizontal="right" vertical="top"/>
    </xf>
    <xf numFmtId="9" fontId="5" fillId="0" borderId="6" xfId="4" applyNumberFormat="1" applyFont="1" applyFill="1" applyBorder="1" applyAlignment="1">
      <alignment horizontal="center"/>
    </xf>
    <xf numFmtId="0" fontId="1" fillId="0" borderId="7" xfId="0" applyFont="1" applyFill="1" applyBorder="1" applyAlignment="1">
      <alignment horizontal="right" vertical="top"/>
    </xf>
    <xf numFmtId="9" fontId="5" fillId="0" borderId="8" xfId="4" applyNumberFormat="1" applyFont="1" applyFill="1" applyBorder="1" applyAlignment="1">
      <alignment horizontal="center"/>
    </xf>
    <xf numFmtId="9" fontId="5" fillId="0" borderId="9" xfId="4" applyNumberFormat="1" applyFont="1" applyFill="1" applyBorder="1" applyAlignment="1">
      <alignment horizontal="center"/>
    </xf>
    <xf numFmtId="9" fontId="5" fillId="7" borderId="0" xfId="4" applyNumberFormat="1" applyFont="1" applyFill="1" applyBorder="1" applyAlignment="1">
      <alignment horizontal="center"/>
    </xf>
    <xf numFmtId="0" fontId="0" fillId="0" borderId="0" xfId="0" applyFont="1" applyBorder="1" applyAlignment="1">
      <alignment horizontal="fill" vertical="center"/>
    </xf>
    <xf numFmtId="0" fontId="1" fillId="0" borderId="5" xfId="0" applyFont="1" applyFill="1" applyBorder="1"/>
    <xf numFmtId="0" fontId="1" fillId="0" borderId="5" xfId="0" applyFont="1" applyFill="1" applyBorder="1" applyAlignment="1">
      <alignment horizontal="left" vertical="top"/>
    </xf>
    <xf numFmtId="0" fontId="1" fillId="0" borderId="7" xfId="0" applyFont="1" applyFill="1" applyBorder="1"/>
    <xf numFmtId="9" fontId="5" fillId="7" borderId="6" xfId="4" applyNumberFormat="1" applyFont="1" applyFill="1" applyBorder="1" applyAlignment="1">
      <alignment horizontal="center"/>
    </xf>
    <xf numFmtId="9" fontId="0" fillId="0" borderId="0" xfId="4" applyFont="1" applyFill="1" applyBorder="1" applyAlignment="1">
      <alignment horizontal="center"/>
    </xf>
    <xf numFmtId="9" fontId="0" fillId="0" borderId="8" xfId="4" applyFont="1" applyFill="1" applyBorder="1" applyAlignment="1">
      <alignment horizontal="center"/>
    </xf>
    <xf numFmtId="9" fontId="0" fillId="7" borderId="8" xfId="4" applyFont="1" applyFill="1" applyBorder="1" applyAlignment="1">
      <alignment horizontal="center"/>
    </xf>
    <xf numFmtId="9" fontId="0" fillId="7" borderId="0" xfId="4" applyFont="1" applyFill="1" applyBorder="1" applyAlignment="1">
      <alignment horizontal="center"/>
    </xf>
    <xf numFmtId="0" fontId="5" fillId="8" borderId="0" xfId="0" applyFont="1" applyFill="1" applyBorder="1" applyAlignment="1">
      <alignment horizontal="center" vertical="top"/>
    </xf>
    <xf numFmtId="0" fontId="1" fillId="9" borderId="0" xfId="0" applyFont="1" applyFill="1" applyBorder="1" applyAlignment="1">
      <alignment horizontal="left" vertical="center"/>
    </xf>
    <xf numFmtId="0" fontId="1" fillId="10" borderId="0" xfId="0" applyFont="1" applyFill="1" applyBorder="1" applyAlignment="1">
      <alignment horizontal="left" vertical="center"/>
    </xf>
    <xf numFmtId="0" fontId="1" fillId="9" borderId="0" xfId="0" applyFont="1" applyFill="1" applyBorder="1" applyAlignment="1">
      <alignment horizontal="fill" vertical="center"/>
    </xf>
    <xf numFmtId="165" fontId="0" fillId="0" borderId="6" xfId="4" applyNumberFormat="1" applyFont="1" applyFill="1" applyBorder="1" applyAlignment="1">
      <alignment horizontal="center"/>
    </xf>
    <xf numFmtId="165" fontId="5" fillId="0" borderId="6" xfId="4" applyNumberFormat="1" applyFont="1" applyFill="1" applyBorder="1" applyAlignment="1">
      <alignment horizontal="center"/>
    </xf>
    <xf numFmtId="165" fontId="0" fillId="0" borderId="9" xfId="4" applyNumberFormat="1"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wrapText="1"/>
    </xf>
    <xf numFmtId="0" fontId="1" fillId="0" borderId="1"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wrapText="1"/>
    </xf>
    <xf numFmtId="0" fontId="0" fillId="0" borderId="0" xfId="0" applyAlignment="1">
      <alignment horizontal="left" vertical="top"/>
    </xf>
    <xf numFmtId="0" fontId="0" fillId="0" borderId="0" xfId="0" applyAlignment="1">
      <alignment horizontal="left" vertical="top" wrapText="1"/>
    </xf>
    <xf numFmtId="0" fontId="1" fillId="7"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0" borderId="3" xfId="0" applyFont="1" applyFill="1" applyBorder="1" applyAlignment="1">
      <alignment horizontal="left" vertical="center"/>
    </xf>
    <xf numFmtId="0" fontId="0" fillId="0" borderId="0" xfId="0" applyFont="1" applyFill="1" applyAlignment="1">
      <alignment horizontal="left" vertical="center"/>
    </xf>
    <xf numFmtId="0" fontId="1" fillId="0" borderId="4" xfId="0" applyFont="1" applyFill="1" applyBorder="1" applyAlignment="1">
      <alignment horizontal="fill" vertical="center"/>
    </xf>
    <xf numFmtId="0" fontId="0" fillId="0" borderId="6" xfId="0" applyFont="1" applyFill="1" applyBorder="1" applyAlignment="1">
      <alignment horizontal="fill" vertical="center"/>
    </xf>
    <xf numFmtId="0" fontId="0" fillId="0" borderId="2" xfId="0" applyFont="1" applyFill="1" applyBorder="1" applyAlignment="1">
      <alignment horizontal="left" vertical="top"/>
    </xf>
    <xf numFmtId="0" fontId="0" fillId="0" borderId="5" xfId="0" applyFont="1" applyFill="1" applyBorder="1" applyAlignment="1">
      <alignment horizontal="left" vertical="top"/>
    </xf>
    <xf numFmtId="164" fontId="1" fillId="0" borderId="3" xfId="0" applyNumberFormat="1" applyFont="1" applyFill="1" applyBorder="1" applyAlignment="1">
      <alignment horizontal="left" vertical="center"/>
    </xf>
    <xf numFmtId="0" fontId="0"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9" borderId="3" xfId="0" applyFont="1" applyFill="1" applyBorder="1" applyAlignment="1">
      <alignment horizontal="left" vertical="center"/>
    </xf>
    <xf numFmtId="0" fontId="1" fillId="0" borderId="3" xfId="0" applyFont="1" applyBorder="1" applyAlignment="1">
      <alignment horizontal="left" vertical="center"/>
    </xf>
    <xf numFmtId="0" fontId="0" fillId="0" borderId="0" xfId="0" applyFont="1" applyAlignment="1">
      <alignment horizontal="left" vertical="center"/>
    </xf>
    <xf numFmtId="0" fontId="1" fillId="0" borderId="4" xfId="0" applyFont="1" applyBorder="1" applyAlignment="1">
      <alignment horizontal="fill" vertical="center"/>
    </xf>
    <xf numFmtId="0" fontId="0" fillId="0" borderId="6" xfId="0" applyFont="1" applyBorder="1" applyAlignment="1">
      <alignment horizontal="fill" vertical="center"/>
    </xf>
    <xf numFmtId="0" fontId="0" fillId="0" borderId="2" xfId="0" applyFont="1" applyBorder="1" applyAlignment="1">
      <alignment horizontal="left" vertical="top"/>
    </xf>
    <xf numFmtId="0" fontId="0" fillId="0" borderId="5" xfId="0" applyFont="1" applyBorder="1" applyAlignment="1">
      <alignment horizontal="left" vertical="top"/>
    </xf>
    <xf numFmtId="0" fontId="1" fillId="0" borderId="3" xfId="0" applyFont="1" applyBorder="1" applyAlignment="1">
      <alignment horizontal="center" vertical="center"/>
    </xf>
    <xf numFmtId="164" fontId="1" fillId="0" borderId="3" xfId="0" applyNumberFormat="1" applyFont="1" applyBorder="1" applyAlignment="1">
      <alignment horizontal="left" vertical="center"/>
    </xf>
    <xf numFmtId="0" fontId="8" fillId="13" borderId="1" xfId="0" applyFont="1" applyFill="1" applyBorder="1" applyAlignment="1">
      <alignment horizontal="left" vertical="top" wrapText="1"/>
    </xf>
    <xf numFmtId="0" fontId="1" fillId="0" borderId="0" xfId="0" applyFont="1" applyBorder="1" applyAlignment="1">
      <alignment horizontal="left" vertical="center"/>
    </xf>
    <xf numFmtId="0" fontId="1" fillId="9" borderId="0" xfId="0" applyFont="1" applyFill="1" applyBorder="1" applyAlignment="1">
      <alignment horizontal="left" vertical="center"/>
    </xf>
  </cellXfs>
  <cellStyles count="5">
    <cellStyle name="Bra" xfId="1" builtinId="26" customBuiltin="1"/>
    <cellStyle name="Dålig" xfId="2" builtinId="27" customBuiltin="1"/>
    <cellStyle name="Neutral" xfId="3" builtinId="28" customBuiltin="1"/>
    <cellStyle name="Normal" xfId="0" builtinId="0"/>
    <cellStyle name="Pro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00"/>
      <color rgb="FFC0581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Valman Matilda" id="{76F839E6-A637-4ADC-AA46-236E914E8BA0}" userId="S::matilda.valman@lansstyrelsen.se::0532ceb7-9145-4ed3-ad8f-17c34ce1da2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4-06-05T15:46:06.30" personId="{76F839E6-A637-4ADC-AA46-236E914E8BA0}" id="{33610F24-10F1-4097-AEBC-C35828736F02}">
    <text>Angivna 1:or och de som angivit "nej" på frågan om de arbetar med åtgärden</text>
  </threadedComment>
  <threadedComment ref="I9" dT="2024-06-06T09:15:35.31" personId="{76F839E6-A637-4ADC-AA46-236E914E8BA0}" id="{20CA6755-F63C-46EE-BA17-9F455808436E}">
    <text>Lst ansvarar för tillsynen</text>
  </threadedComment>
  <threadedComment ref="J9" dT="2024-06-06T09:39:04.05" personId="{76F839E6-A637-4ADC-AA46-236E914E8BA0}" id="{C4F53628-984C-4B01-BDF1-B8D8C92D6AA4}">
    <text>Har inga tillsynspliktiga vattentäkter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D1B6-7BE7-43C5-BE3F-6768B7800B13}">
  <sheetPr filterMode="1"/>
  <dimension ref="A1:AW264"/>
  <sheetViews>
    <sheetView tabSelected="1" zoomScaleNormal="100" workbookViewId="0">
      <pane xSplit="3" ySplit="1" topLeftCell="Z2" activePane="bottomRight" state="frozen"/>
      <selection pane="topRight" activeCell="D1" sqref="D1"/>
      <selection pane="bottomLeft" activeCell="A2" sqref="A2"/>
      <selection pane="bottomRight" activeCell="AJ2" sqref="AJ2"/>
    </sheetView>
  </sheetViews>
  <sheetFormatPr defaultColWidth="9.140625" defaultRowHeight="50.1" customHeight="1" x14ac:dyDescent="0.2"/>
  <cols>
    <col min="1" max="1" width="17.5703125" style="1" hidden="1" customWidth="1"/>
    <col min="2" max="2" width="9.140625" style="1" hidden="1" customWidth="1"/>
    <col min="3" max="3" width="13.7109375" style="77" customWidth="1"/>
    <col min="4" max="4" width="11.85546875" style="77" customWidth="1"/>
    <col min="5" max="5" width="9.140625" style="77"/>
    <col min="6" max="6" width="11.85546875" style="77" customWidth="1"/>
    <col min="7" max="7" width="10.7109375" style="77" customWidth="1"/>
    <col min="8" max="8" width="11" style="77" customWidth="1"/>
    <col min="9" max="9" width="12.140625" style="77" customWidth="1"/>
    <col min="10" max="10" width="12.42578125" style="82" customWidth="1"/>
    <col min="11" max="11" width="12.5703125" style="77" customWidth="1"/>
    <col min="12" max="12" width="11.140625" style="77" customWidth="1"/>
    <col min="13" max="13" width="12.7109375" style="77" customWidth="1"/>
    <col min="14" max="14" width="11.140625" style="77" customWidth="1"/>
    <col min="15" max="15" width="16.5703125" style="77" customWidth="1"/>
    <col min="16" max="16" width="14" style="77" customWidth="1"/>
    <col min="17" max="17" width="10.28515625" style="77" customWidth="1"/>
    <col min="18" max="18" width="9.140625" style="77"/>
    <col min="19" max="19" width="12.140625" style="77" customWidth="1"/>
    <col min="20" max="20" width="9.140625" style="77"/>
    <col min="21" max="21" width="11.42578125" style="77" customWidth="1"/>
    <col min="22" max="22" width="9.140625" style="77"/>
    <col min="23" max="23" width="12.5703125" style="77" customWidth="1"/>
    <col min="24" max="24" width="11.140625" style="77" customWidth="1"/>
    <col min="25" max="25" width="12.85546875" style="77" customWidth="1"/>
    <col min="26" max="26" width="11.5703125" style="77" customWidth="1"/>
    <col min="27" max="27" width="10.7109375" style="77" customWidth="1"/>
    <col min="28" max="28" width="9.140625" style="77"/>
    <col min="29" max="29" width="14.5703125" style="77" customWidth="1"/>
    <col min="30" max="30" width="12.140625" style="77" customWidth="1"/>
    <col min="31" max="31" width="10.5703125" style="77" customWidth="1"/>
    <col min="32" max="32" width="9.140625" style="77"/>
    <col min="33" max="33" width="12.140625" style="77" customWidth="1"/>
    <col min="34" max="34" width="10.85546875" style="77" customWidth="1"/>
    <col min="35" max="35" width="12.140625" style="77" customWidth="1"/>
    <col min="36" max="36" width="9.140625" style="77"/>
    <col min="37" max="37" width="13" style="77" customWidth="1"/>
    <col min="38" max="38" width="11.5703125" style="77" customWidth="1"/>
    <col min="39" max="16384" width="9.140625" style="77"/>
  </cols>
  <sheetData>
    <row r="1" spans="1:38" ht="183.6" customHeight="1" x14ac:dyDescent="0.2">
      <c r="A1" s="2" t="s">
        <v>0</v>
      </c>
      <c r="B1" s="2" t="s">
        <v>1</v>
      </c>
      <c r="C1" s="79" t="s">
        <v>2725</v>
      </c>
      <c r="D1" s="84" t="s">
        <v>2726</v>
      </c>
      <c r="E1" s="84" t="s">
        <v>2727</v>
      </c>
      <c r="F1" s="84" t="s">
        <v>2745</v>
      </c>
      <c r="G1" s="84" t="s">
        <v>2728</v>
      </c>
      <c r="H1" s="85" t="s">
        <v>2729</v>
      </c>
      <c r="I1" s="85" t="s">
        <v>2746</v>
      </c>
      <c r="J1" s="85" t="s">
        <v>2925</v>
      </c>
      <c r="K1" s="85" t="s">
        <v>2743</v>
      </c>
      <c r="L1" s="85" t="s">
        <v>2926</v>
      </c>
      <c r="M1" s="85" t="s">
        <v>2744</v>
      </c>
      <c r="N1" s="85" t="s">
        <v>2927</v>
      </c>
      <c r="O1" s="85" t="s">
        <v>2730</v>
      </c>
      <c r="P1" s="85" t="s">
        <v>2731</v>
      </c>
      <c r="Q1" s="86" t="s">
        <v>2732</v>
      </c>
      <c r="R1" s="86" t="s">
        <v>2727</v>
      </c>
      <c r="S1" s="86" t="s">
        <v>2928</v>
      </c>
      <c r="T1" s="86" t="s">
        <v>2929</v>
      </c>
      <c r="U1" s="86" t="s">
        <v>2930</v>
      </c>
      <c r="V1" s="86" t="s">
        <v>2931</v>
      </c>
      <c r="W1" s="86" t="s">
        <v>2733</v>
      </c>
      <c r="X1" s="86" t="s">
        <v>2932</v>
      </c>
      <c r="Y1" s="86" t="s">
        <v>2933</v>
      </c>
      <c r="Z1" s="86" t="s">
        <v>2934</v>
      </c>
      <c r="AA1" s="84" t="s">
        <v>2734</v>
      </c>
      <c r="AB1" s="84" t="s">
        <v>2727</v>
      </c>
      <c r="AC1" s="84" t="s">
        <v>2735</v>
      </c>
      <c r="AD1" s="84" t="s">
        <v>2736</v>
      </c>
      <c r="AE1" s="85" t="s">
        <v>2737</v>
      </c>
      <c r="AF1" s="85" t="s">
        <v>2727</v>
      </c>
      <c r="AG1" s="85" t="s">
        <v>2738</v>
      </c>
      <c r="AH1" s="85" t="s">
        <v>2739</v>
      </c>
      <c r="AI1" s="105" t="s">
        <v>2740</v>
      </c>
      <c r="AJ1" s="105" t="s">
        <v>2727</v>
      </c>
      <c r="AK1" s="105" t="s">
        <v>2741</v>
      </c>
      <c r="AL1" s="105" t="s">
        <v>2742</v>
      </c>
    </row>
    <row r="2" spans="1:38" s="80" customFormat="1" ht="50.1" customHeight="1" x14ac:dyDescent="0.2">
      <c r="A2" s="3">
        <v>45343.71334725694</v>
      </c>
      <c r="B2" s="1" t="s">
        <v>1165</v>
      </c>
      <c r="C2" s="80" t="s">
        <v>1166</v>
      </c>
      <c r="D2" s="80" t="s">
        <v>23</v>
      </c>
      <c r="E2" s="80" t="s">
        <v>2661</v>
      </c>
      <c r="F2" s="80" t="s">
        <v>32</v>
      </c>
      <c r="G2" s="80" t="s">
        <v>1167</v>
      </c>
      <c r="H2" s="80" t="s">
        <v>23</v>
      </c>
      <c r="I2" s="80" t="s">
        <v>26</v>
      </c>
      <c r="J2" s="83" t="s">
        <v>2747</v>
      </c>
      <c r="K2" s="80" t="s">
        <v>26</v>
      </c>
      <c r="L2" s="80" t="s">
        <v>1168</v>
      </c>
      <c r="M2" s="80" t="s">
        <v>32</v>
      </c>
      <c r="N2" s="80" t="s">
        <v>1169</v>
      </c>
      <c r="O2" s="80" t="s">
        <v>23</v>
      </c>
      <c r="P2" s="80" t="s">
        <v>23</v>
      </c>
      <c r="Q2" s="80" t="s">
        <v>23</v>
      </c>
      <c r="R2" s="80" t="s">
        <v>2661</v>
      </c>
      <c r="S2" s="80" t="s">
        <v>69</v>
      </c>
      <c r="T2" s="80" t="s">
        <v>1170</v>
      </c>
      <c r="U2" s="80" t="s">
        <v>29</v>
      </c>
      <c r="V2" s="80" t="s">
        <v>1171</v>
      </c>
      <c r="W2" s="80" t="s">
        <v>32</v>
      </c>
      <c r="X2" s="80" t="s">
        <v>1172</v>
      </c>
      <c r="Y2" s="80" t="s">
        <v>14</v>
      </c>
      <c r="Z2" s="80" t="s">
        <v>1173</v>
      </c>
      <c r="AA2" s="80" t="s">
        <v>23</v>
      </c>
      <c r="AB2" s="80" t="s">
        <v>2661</v>
      </c>
      <c r="AC2" s="80" t="s">
        <v>32</v>
      </c>
      <c r="AD2" s="80" t="s">
        <v>1174</v>
      </c>
      <c r="AE2" s="80" t="s">
        <v>23</v>
      </c>
      <c r="AF2" s="80" t="s">
        <v>2661</v>
      </c>
      <c r="AG2" s="80" t="s">
        <v>26</v>
      </c>
      <c r="AH2" s="80" t="s">
        <v>1175</v>
      </c>
      <c r="AI2" s="80" t="s">
        <v>23</v>
      </c>
      <c r="AJ2" s="80" t="s">
        <v>2661</v>
      </c>
      <c r="AK2" s="80" t="s">
        <v>32</v>
      </c>
      <c r="AL2" s="80" t="s">
        <v>1176</v>
      </c>
    </row>
    <row r="3" spans="1:38" s="80" customFormat="1" ht="50.1" customHeight="1" x14ac:dyDescent="0.2">
      <c r="A3" s="3">
        <v>45376.540623229164</v>
      </c>
      <c r="B3" s="1" t="s">
        <v>2115</v>
      </c>
      <c r="C3" s="80" t="s">
        <v>2116</v>
      </c>
      <c r="D3" s="80" t="s">
        <v>23</v>
      </c>
      <c r="E3" s="80" t="s">
        <v>2661</v>
      </c>
      <c r="F3" s="80" t="s">
        <v>24</v>
      </c>
      <c r="G3" s="80" t="s">
        <v>2117</v>
      </c>
      <c r="H3" s="80" t="s">
        <v>23</v>
      </c>
      <c r="I3" s="80" t="s">
        <v>24</v>
      </c>
      <c r="J3" s="83" t="s">
        <v>2774</v>
      </c>
      <c r="K3" s="80" t="s">
        <v>26</v>
      </c>
      <c r="L3" s="80" t="s">
        <v>2118</v>
      </c>
      <c r="M3" s="80" t="s">
        <v>26</v>
      </c>
      <c r="N3" s="80" t="s">
        <v>2119</v>
      </c>
      <c r="O3" s="80" t="s">
        <v>23</v>
      </c>
      <c r="P3" s="80" t="s">
        <v>23</v>
      </c>
      <c r="Q3" s="80" t="s">
        <v>23</v>
      </c>
      <c r="R3" s="80" t="s">
        <v>2661</v>
      </c>
      <c r="S3" s="80" t="s">
        <v>29</v>
      </c>
      <c r="T3" s="80" t="s">
        <v>2120</v>
      </c>
      <c r="U3" s="80" t="s">
        <v>69</v>
      </c>
      <c r="V3" s="80" t="s">
        <v>2121</v>
      </c>
      <c r="W3" s="80" t="s">
        <v>26</v>
      </c>
      <c r="X3" s="80" t="s">
        <v>2122</v>
      </c>
      <c r="Y3" s="80" t="s">
        <v>69</v>
      </c>
      <c r="Z3" s="80" t="s">
        <v>2123</v>
      </c>
      <c r="AA3" s="80" t="s">
        <v>23</v>
      </c>
      <c r="AB3" s="80" t="s">
        <v>2661</v>
      </c>
      <c r="AC3" s="80" t="s">
        <v>24</v>
      </c>
      <c r="AD3" s="80" t="s">
        <v>2124</v>
      </c>
      <c r="AE3" s="80" t="s">
        <v>23</v>
      </c>
      <c r="AF3" s="80" t="s">
        <v>2661</v>
      </c>
      <c r="AG3" s="80" t="s">
        <v>29</v>
      </c>
      <c r="AH3" s="80" t="s">
        <v>2125</v>
      </c>
      <c r="AI3" s="80" t="s">
        <v>23</v>
      </c>
      <c r="AJ3" s="80" t="s">
        <v>2661</v>
      </c>
      <c r="AK3" s="80" t="s">
        <v>26</v>
      </c>
      <c r="AL3" s="80" t="s">
        <v>2126</v>
      </c>
    </row>
    <row r="4" spans="1:38" s="80" customFormat="1" ht="50.1" customHeight="1" x14ac:dyDescent="0.2">
      <c r="A4" s="3">
        <v>45370.716478043978</v>
      </c>
      <c r="B4" s="1" t="s">
        <v>1851</v>
      </c>
      <c r="C4" s="80" t="s">
        <v>1852</v>
      </c>
      <c r="D4" s="80" t="s">
        <v>23</v>
      </c>
      <c r="E4" s="80" t="s">
        <v>2661</v>
      </c>
      <c r="F4" s="80" t="s">
        <v>26</v>
      </c>
      <c r="G4" s="80" t="s">
        <v>1853</v>
      </c>
      <c r="H4" s="80" t="s">
        <v>20</v>
      </c>
      <c r="I4" s="80" t="s">
        <v>2661</v>
      </c>
      <c r="J4" s="83" t="s">
        <v>2661</v>
      </c>
      <c r="K4" s="80" t="s">
        <v>2661</v>
      </c>
      <c r="L4" s="80" t="s">
        <v>2661</v>
      </c>
      <c r="M4" s="80" t="s">
        <v>2661</v>
      </c>
      <c r="N4" s="80" t="s">
        <v>2661</v>
      </c>
      <c r="O4" s="80" t="s">
        <v>20</v>
      </c>
      <c r="P4" s="80" t="s">
        <v>20</v>
      </c>
      <c r="Q4" s="80" t="s">
        <v>23</v>
      </c>
      <c r="R4" s="80" t="s">
        <v>2661</v>
      </c>
      <c r="S4" s="80" t="s">
        <v>26</v>
      </c>
      <c r="T4" s="80" t="s">
        <v>1854</v>
      </c>
      <c r="U4" s="80" t="s">
        <v>26</v>
      </c>
      <c r="V4" s="80" t="s">
        <v>1855</v>
      </c>
      <c r="W4" s="80" t="s">
        <v>29</v>
      </c>
      <c r="X4" s="80" t="s">
        <v>1856</v>
      </c>
      <c r="Y4" s="80" t="s">
        <v>29</v>
      </c>
      <c r="Z4" s="80" t="s">
        <v>1857</v>
      </c>
      <c r="AA4" s="80" t="s">
        <v>23</v>
      </c>
      <c r="AB4" s="80" t="s">
        <v>2661</v>
      </c>
      <c r="AC4" s="80" t="s">
        <v>26</v>
      </c>
      <c r="AD4" s="80" t="s">
        <v>1858</v>
      </c>
      <c r="AE4" s="80" t="s">
        <v>23</v>
      </c>
      <c r="AF4" s="80" t="s">
        <v>2661</v>
      </c>
      <c r="AG4" s="80" t="s">
        <v>26</v>
      </c>
      <c r="AH4" s="80" t="s">
        <v>1859</v>
      </c>
      <c r="AI4" s="80" t="s">
        <v>23</v>
      </c>
      <c r="AJ4" s="80" t="s">
        <v>2661</v>
      </c>
      <c r="AK4" s="80" t="s">
        <v>29</v>
      </c>
      <c r="AL4" s="80" t="s">
        <v>1860</v>
      </c>
    </row>
    <row r="5" spans="1:38" s="80" customFormat="1" ht="50.1" customHeight="1" x14ac:dyDescent="0.2">
      <c r="A5" s="3">
        <v>45336.426529826385</v>
      </c>
      <c r="B5" s="1" t="s">
        <v>933</v>
      </c>
      <c r="C5" s="80" t="s">
        <v>934</v>
      </c>
      <c r="D5" s="80" t="s">
        <v>20</v>
      </c>
      <c r="E5" s="80" t="s">
        <v>935</v>
      </c>
      <c r="F5" s="80" t="s">
        <v>2661</v>
      </c>
      <c r="G5" s="80" t="s">
        <v>2661</v>
      </c>
      <c r="H5" s="80" t="s">
        <v>20</v>
      </c>
      <c r="I5" s="80" t="s">
        <v>2661</v>
      </c>
      <c r="J5" s="83" t="s">
        <v>2661</v>
      </c>
      <c r="K5" s="80" t="s">
        <v>2661</v>
      </c>
      <c r="L5" s="80" t="s">
        <v>2661</v>
      </c>
      <c r="M5" s="80" t="s">
        <v>2661</v>
      </c>
      <c r="N5" s="80" t="s">
        <v>2661</v>
      </c>
      <c r="O5" s="80" t="s">
        <v>20</v>
      </c>
      <c r="P5" s="80" t="s">
        <v>20</v>
      </c>
      <c r="Q5" s="80" t="s">
        <v>23</v>
      </c>
      <c r="R5" s="80" t="s">
        <v>2661</v>
      </c>
      <c r="S5" s="80" t="s">
        <v>26</v>
      </c>
      <c r="T5" s="80" t="s">
        <v>936</v>
      </c>
      <c r="U5" s="80" t="s">
        <v>32</v>
      </c>
      <c r="V5" s="80" t="s">
        <v>937</v>
      </c>
      <c r="W5" s="80" t="s">
        <v>24</v>
      </c>
      <c r="X5" s="80" t="s">
        <v>938</v>
      </c>
      <c r="Y5" s="80" t="s">
        <v>24</v>
      </c>
      <c r="Z5" s="80" t="s">
        <v>939</v>
      </c>
      <c r="AA5" s="80" t="s">
        <v>23</v>
      </c>
      <c r="AB5" s="80" t="s">
        <v>2661</v>
      </c>
      <c r="AC5" s="80" t="s">
        <v>26</v>
      </c>
      <c r="AD5" s="80" t="s">
        <v>940</v>
      </c>
      <c r="AE5" s="80" t="s">
        <v>23</v>
      </c>
      <c r="AF5" s="80" t="s">
        <v>2661</v>
      </c>
      <c r="AG5" s="80" t="s">
        <v>24</v>
      </c>
      <c r="AH5" s="80" t="s">
        <v>941</v>
      </c>
      <c r="AI5" s="80" t="s">
        <v>23</v>
      </c>
      <c r="AJ5" s="80" t="s">
        <v>2661</v>
      </c>
      <c r="AK5" s="80" t="s">
        <v>32</v>
      </c>
      <c r="AL5" s="80" t="s">
        <v>942</v>
      </c>
    </row>
    <row r="6" spans="1:38" s="80" customFormat="1" ht="50.1" customHeight="1" x14ac:dyDescent="0.2">
      <c r="A6" s="3">
        <v>45322.679820173609</v>
      </c>
      <c r="B6" s="1" t="s">
        <v>689</v>
      </c>
      <c r="C6" s="80" t="s">
        <v>690</v>
      </c>
      <c r="D6" s="80" t="s">
        <v>23</v>
      </c>
      <c r="E6" s="80" t="s">
        <v>2661</v>
      </c>
      <c r="F6" s="80" t="s">
        <v>32</v>
      </c>
      <c r="G6" s="80" t="s">
        <v>691</v>
      </c>
      <c r="H6" s="80" t="s">
        <v>23</v>
      </c>
      <c r="I6" s="80" t="s">
        <v>24</v>
      </c>
      <c r="J6" s="83" t="s">
        <v>2775</v>
      </c>
      <c r="K6" s="80" t="s">
        <v>26</v>
      </c>
      <c r="L6" s="80" t="s">
        <v>692</v>
      </c>
      <c r="M6" s="80" t="s">
        <v>24</v>
      </c>
      <c r="N6" s="80" t="s">
        <v>693</v>
      </c>
      <c r="O6" s="80" t="s">
        <v>23</v>
      </c>
      <c r="P6" s="80" t="s">
        <v>23</v>
      </c>
      <c r="Q6" s="80" t="s">
        <v>23</v>
      </c>
      <c r="R6" s="80" t="s">
        <v>2661</v>
      </c>
      <c r="S6" s="80" t="s">
        <v>32</v>
      </c>
      <c r="T6" s="80" t="s">
        <v>694</v>
      </c>
      <c r="U6" s="80" t="s">
        <v>69</v>
      </c>
      <c r="V6" s="80" t="s">
        <v>695</v>
      </c>
      <c r="W6" s="80" t="s">
        <v>69</v>
      </c>
      <c r="X6" s="80" t="s">
        <v>696</v>
      </c>
      <c r="Y6" s="80" t="s">
        <v>69</v>
      </c>
      <c r="Z6" s="80" t="s">
        <v>696</v>
      </c>
      <c r="AA6" s="80" t="s">
        <v>23</v>
      </c>
      <c r="AB6" s="80" t="s">
        <v>2661</v>
      </c>
      <c r="AC6" s="80" t="s">
        <v>24</v>
      </c>
      <c r="AD6" s="80" t="s">
        <v>697</v>
      </c>
      <c r="AE6" s="80" t="s">
        <v>23</v>
      </c>
      <c r="AF6" s="80" t="s">
        <v>2661</v>
      </c>
      <c r="AG6" s="80" t="s">
        <v>26</v>
      </c>
      <c r="AH6" s="80" t="s">
        <v>698</v>
      </c>
      <c r="AI6" s="80" t="s">
        <v>23</v>
      </c>
      <c r="AJ6" s="80" t="s">
        <v>2661</v>
      </c>
      <c r="AK6" s="80" t="s">
        <v>24</v>
      </c>
      <c r="AL6" s="80" t="s">
        <v>699</v>
      </c>
    </row>
    <row r="7" spans="1:38" s="80" customFormat="1" ht="50.1" customHeight="1" x14ac:dyDescent="0.2">
      <c r="A7" s="3">
        <v>45373.684417708333</v>
      </c>
      <c r="B7" s="1" t="s">
        <v>2071</v>
      </c>
      <c r="C7" s="80" t="s">
        <v>2072</v>
      </c>
      <c r="D7" s="80" t="s">
        <v>20</v>
      </c>
      <c r="E7" s="80" t="s">
        <v>2073</v>
      </c>
      <c r="F7" s="80" t="s">
        <v>2661</v>
      </c>
      <c r="G7" s="80" t="s">
        <v>2661</v>
      </c>
      <c r="H7" s="80" t="s">
        <v>23</v>
      </c>
      <c r="I7" s="80" t="s">
        <v>26</v>
      </c>
      <c r="J7" s="83" t="s">
        <v>2074</v>
      </c>
      <c r="K7" s="80" t="s">
        <v>32</v>
      </c>
      <c r="L7" s="80" t="s">
        <v>2074</v>
      </c>
      <c r="M7" s="80" t="s">
        <v>69</v>
      </c>
      <c r="N7" s="80" t="s">
        <v>2075</v>
      </c>
      <c r="O7" s="80" t="s">
        <v>23</v>
      </c>
      <c r="P7" s="80" t="s">
        <v>23</v>
      </c>
      <c r="Q7" s="80" t="s">
        <v>23</v>
      </c>
      <c r="R7" s="80" t="s">
        <v>2661</v>
      </c>
      <c r="S7" s="80" t="s">
        <v>26</v>
      </c>
      <c r="T7" s="80" t="s">
        <v>2076</v>
      </c>
      <c r="U7" s="80" t="s">
        <v>29</v>
      </c>
      <c r="V7" s="80" t="s">
        <v>2077</v>
      </c>
      <c r="W7" s="80" t="s">
        <v>26</v>
      </c>
      <c r="X7" s="80" t="s">
        <v>2078</v>
      </c>
      <c r="Y7" s="80" t="s">
        <v>29</v>
      </c>
      <c r="Z7" s="80" t="s">
        <v>2079</v>
      </c>
      <c r="AA7" s="80" t="s">
        <v>23</v>
      </c>
      <c r="AB7" s="80" t="s">
        <v>2661</v>
      </c>
      <c r="AC7" s="80" t="s">
        <v>24</v>
      </c>
      <c r="AD7" s="80" t="s">
        <v>2080</v>
      </c>
      <c r="AE7" s="80" t="s">
        <v>20</v>
      </c>
      <c r="AF7" s="80" t="s">
        <v>2081</v>
      </c>
      <c r="AG7" s="80" t="s">
        <v>2661</v>
      </c>
      <c r="AH7" s="80" t="s">
        <v>2661</v>
      </c>
      <c r="AI7" s="80" t="s">
        <v>23</v>
      </c>
      <c r="AJ7" s="80" t="s">
        <v>2661</v>
      </c>
      <c r="AK7" s="80" t="s">
        <v>24</v>
      </c>
      <c r="AL7" s="80" t="s">
        <v>2082</v>
      </c>
    </row>
    <row r="8" spans="1:38" s="80" customFormat="1" ht="50.1" customHeight="1" x14ac:dyDescent="0.2">
      <c r="A8" s="3">
        <v>45307.661778043977</v>
      </c>
      <c r="B8" s="1" t="s">
        <v>342</v>
      </c>
      <c r="C8" s="80" t="s">
        <v>343</v>
      </c>
      <c r="D8" s="80" t="s">
        <v>23</v>
      </c>
      <c r="E8" s="80" t="s">
        <v>2661</v>
      </c>
      <c r="F8" s="80" t="s">
        <v>24</v>
      </c>
      <c r="G8" s="80" t="s">
        <v>344</v>
      </c>
      <c r="H8" s="80" t="s">
        <v>23</v>
      </c>
      <c r="I8" s="80" t="s">
        <v>29</v>
      </c>
      <c r="J8" s="83" t="s">
        <v>2776</v>
      </c>
      <c r="K8" s="80" t="s">
        <v>24</v>
      </c>
      <c r="L8" s="80" t="s">
        <v>345</v>
      </c>
      <c r="M8" s="80" t="s">
        <v>29</v>
      </c>
      <c r="N8" s="80" t="s">
        <v>346</v>
      </c>
      <c r="O8" s="80" t="s">
        <v>23</v>
      </c>
      <c r="P8" s="80" t="s">
        <v>23</v>
      </c>
      <c r="Q8" s="80" t="s">
        <v>23</v>
      </c>
      <c r="R8" s="80" t="s">
        <v>2661</v>
      </c>
      <c r="S8" s="80" t="s">
        <v>26</v>
      </c>
      <c r="T8" s="80" t="s">
        <v>347</v>
      </c>
      <c r="U8" s="80" t="s">
        <v>26</v>
      </c>
      <c r="V8" s="80" t="s">
        <v>348</v>
      </c>
      <c r="W8" s="80" t="s">
        <v>29</v>
      </c>
      <c r="X8" s="80" t="s">
        <v>349</v>
      </c>
      <c r="Y8" s="80" t="s">
        <v>24</v>
      </c>
      <c r="Z8" s="80" t="s">
        <v>350</v>
      </c>
      <c r="AA8" s="80" t="s">
        <v>23</v>
      </c>
      <c r="AB8" s="80" t="s">
        <v>2661</v>
      </c>
      <c r="AC8" s="80" t="s">
        <v>29</v>
      </c>
      <c r="AD8" s="80" t="s">
        <v>351</v>
      </c>
      <c r="AE8" s="80" t="s">
        <v>23</v>
      </c>
      <c r="AF8" s="80" t="s">
        <v>2661</v>
      </c>
      <c r="AG8" s="80" t="s">
        <v>29</v>
      </c>
      <c r="AH8" s="80" t="s">
        <v>352</v>
      </c>
      <c r="AI8" s="80" t="s">
        <v>23</v>
      </c>
      <c r="AJ8" s="80" t="s">
        <v>2661</v>
      </c>
      <c r="AK8" s="80" t="s">
        <v>24</v>
      </c>
      <c r="AL8" s="80" t="s">
        <v>353</v>
      </c>
    </row>
    <row r="9" spans="1:38" s="80" customFormat="1" ht="50.1" customHeight="1" x14ac:dyDescent="0.2">
      <c r="A9" s="3">
        <v>45378.512048495366</v>
      </c>
      <c r="B9" s="1" t="s">
        <v>1919</v>
      </c>
      <c r="C9" s="80" t="s">
        <v>1920</v>
      </c>
      <c r="D9" s="80" t="s">
        <v>23</v>
      </c>
      <c r="E9" s="80" t="s">
        <v>2661</v>
      </c>
      <c r="F9" s="80" t="s">
        <v>24</v>
      </c>
      <c r="G9" s="80" t="s">
        <v>1921</v>
      </c>
      <c r="H9" s="80" t="s">
        <v>20</v>
      </c>
      <c r="I9" s="80" t="s">
        <v>2661</v>
      </c>
      <c r="J9" s="83" t="s">
        <v>2661</v>
      </c>
      <c r="K9" s="80" t="s">
        <v>2661</v>
      </c>
      <c r="L9" s="80" t="s">
        <v>2661</v>
      </c>
      <c r="M9" s="80" t="s">
        <v>2661</v>
      </c>
      <c r="N9" s="80" t="s">
        <v>2661</v>
      </c>
      <c r="O9" s="80" t="s">
        <v>20</v>
      </c>
      <c r="P9" s="80" t="s">
        <v>20</v>
      </c>
      <c r="Q9" s="80" t="s">
        <v>23</v>
      </c>
      <c r="R9" s="80" t="s">
        <v>2661</v>
      </c>
      <c r="S9" s="80" t="s">
        <v>26</v>
      </c>
      <c r="T9" s="80" t="s">
        <v>1922</v>
      </c>
      <c r="U9" s="80" t="s">
        <v>24</v>
      </c>
      <c r="V9" s="80" t="s">
        <v>1923</v>
      </c>
      <c r="W9" s="80" t="s">
        <v>29</v>
      </c>
      <c r="X9" s="80" t="s">
        <v>1391</v>
      </c>
      <c r="Y9" s="80" t="s">
        <v>29</v>
      </c>
      <c r="Z9" s="80" t="s">
        <v>1924</v>
      </c>
      <c r="AA9" s="80" t="s">
        <v>23</v>
      </c>
      <c r="AB9" s="80" t="s">
        <v>2661</v>
      </c>
      <c r="AC9" s="80" t="s">
        <v>24</v>
      </c>
      <c r="AD9" s="80" t="s">
        <v>1925</v>
      </c>
      <c r="AE9" s="80" t="s">
        <v>23</v>
      </c>
      <c r="AF9" s="80" t="s">
        <v>2661</v>
      </c>
      <c r="AG9" s="80" t="s">
        <v>24</v>
      </c>
      <c r="AH9" s="80" t="s">
        <v>1926</v>
      </c>
      <c r="AI9" s="80" t="s">
        <v>23</v>
      </c>
      <c r="AJ9" s="80" t="s">
        <v>2661</v>
      </c>
      <c r="AK9" s="80" t="s">
        <v>26</v>
      </c>
      <c r="AL9" s="80" t="s">
        <v>1927</v>
      </c>
    </row>
    <row r="10" spans="1:38" s="80" customFormat="1" ht="50.1" customHeight="1" x14ac:dyDescent="0.2">
      <c r="A10" s="3">
        <v>45376.605581944445</v>
      </c>
      <c r="B10" s="1" t="s">
        <v>2139</v>
      </c>
      <c r="C10" s="80" t="s">
        <v>2140</v>
      </c>
      <c r="D10" s="80" t="s">
        <v>23</v>
      </c>
      <c r="E10" s="80" t="s">
        <v>2661</v>
      </c>
      <c r="F10" s="80" t="s">
        <v>29</v>
      </c>
      <c r="G10" s="80" t="s">
        <v>2141</v>
      </c>
      <c r="H10" s="80" t="s">
        <v>23</v>
      </c>
      <c r="I10" s="80" t="s">
        <v>29</v>
      </c>
      <c r="J10" s="83" t="s">
        <v>2141</v>
      </c>
      <c r="K10" s="80" t="s">
        <v>32</v>
      </c>
      <c r="L10" s="80" t="s">
        <v>2142</v>
      </c>
      <c r="M10" s="80" t="s">
        <v>24</v>
      </c>
      <c r="N10" s="80" t="s">
        <v>2143</v>
      </c>
      <c r="O10" s="80" t="s">
        <v>23</v>
      </c>
      <c r="P10" s="80" t="s">
        <v>23</v>
      </c>
      <c r="Q10" s="80" t="s">
        <v>23</v>
      </c>
      <c r="R10" s="80" t="s">
        <v>2661</v>
      </c>
      <c r="S10" s="80" t="s">
        <v>24</v>
      </c>
      <c r="T10" s="80" t="s">
        <v>2144</v>
      </c>
      <c r="U10" s="80" t="s">
        <v>24</v>
      </c>
      <c r="V10" s="80" t="s">
        <v>2145</v>
      </c>
      <c r="W10" s="80" t="s">
        <v>32</v>
      </c>
      <c r="X10" s="80" t="s">
        <v>2146</v>
      </c>
      <c r="Y10" s="80" t="s">
        <v>69</v>
      </c>
      <c r="Z10" s="80" t="s">
        <v>2147</v>
      </c>
      <c r="AA10" s="80" t="s">
        <v>23</v>
      </c>
      <c r="AB10" s="80" t="s">
        <v>2661</v>
      </c>
      <c r="AC10" s="80" t="s">
        <v>24</v>
      </c>
      <c r="AD10" s="80" t="s">
        <v>2148</v>
      </c>
      <c r="AE10" s="80" t="s">
        <v>20</v>
      </c>
      <c r="AF10" s="80" t="s">
        <v>2149</v>
      </c>
      <c r="AG10" s="80" t="s">
        <v>2661</v>
      </c>
      <c r="AH10" s="80" t="s">
        <v>2661</v>
      </c>
      <c r="AI10" s="80" t="s">
        <v>23</v>
      </c>
      <c r="AJ10" s="80" t="s">
        <v>2661</v>
      </c>
      <c r="AK10" s="80" t="s">
        <v>26</v>
      </c>
      <c r="AL10" s="80" t="s">
        <v>2150</v>
      </c>
    </row>
    <row r="11" spans="1:38" s="80" customFormat="1" ht="50.1" customHeight="1" x14ac:dyDescent="0.2">
      <c r="A11" s="3">
        <v>45369.490710335645</v>
      </c>
      <c r="B11" s="1" t="s">
        <v>1765</v>
      </c>
      <c r="C11" s="80" t="s">
        <v>1766</v>
      </c>
      <c r="D11" s="80" t="s">
        <v>20</v>
      </c>
      <c r="E11" s="80" t="s">
        <v>879</v>
      </c>
      <c r="F11" s="80" t="s">
        <v>2661</v>
      </c>
      <c r="G11" s="80" t="s">
        <v>2661</v>
      </c>
      <c r="H11" s="80" t="s">
        <v>23</v>
      </c>
      <c r="I11" s="80" t="s">
        <v>32</v>
      </c>
      <c r="J11" s="83" t="s">
        <v>880</v>
      </c>
      <c r="K11" s="80" t="s">
        <v>32</v>
      </c>
      <c r="L11" s="80" t="s">
        <v>880</v>
      </c>
      <c r="M11" s="80" t="s">
        <v>26</v>
      </c>
      <c r="N11" s="80" t="s">
        <v>881</v>
      </c>
      <c r="O11" s="80" t="s">
        <v>20</v>
      </c>
      <c r="P11" s="80" t="s">
        <v>23</v>
      </c>
      <c r="Q11" s="80" t="s">
        <v>23</v>
      </c>
      <c r="R11" s="80" t="s">
        <v>2661</v>
      </c>
      <c r="S11" s="80" t="s">
        <v>26</v>
      </c>
      <c r="T11" s="80" t="s">
        <v>1760</v>
      </c>
      <c r="U11" s="80" t="s">
        <v>26</v>
      </c>
      <c r="V11" s="80" t="s">
        <v>1761</v>
      </c>
      <c r="W11" s="80" t="s">
        <v>69</v>
      </c>
      <c r="X11" s="80" t="s">
        <v>884</v>
      </c>
      <c r="Y11" s="80" t="s">
        <v>29</v>
      </c>
      <c r="Z11" s="80" t="s">
        <v>885</v>
      </c>
      <c r="AA11" s="80" t="s">
        <v>23</v>
      </c>
      <c r="AB11" s="80" t="s">
        <v>2661</v>
      </c>
      <c r="AC11" s="80" t="s">
        <v>26</v>
      </c>
      <c r="AD11" s="80" t="s">
        <v>1767</v>
      </c>
      <c r="AE11" s="80" t="s">
        <v>23</v>
      </c>
      <c r="AF11" s="80" t="s">
        <v>2661</v>
      </c>
      <c r="AG11" s="80" t="s">
        <v>26</v>
      </c>
      <c r="AH11" s="80" t="s">
        <v>1768</v>
      </c>
      <c r="AI11" s="80" t="s">
        <v>23</v>
      </c>
      <c r="AJ11" s="80" t="s">
        <v>2661</v>
      </c>
      <c r="AK11" s="80" t="s">
        <v>24</v>
      </c>
      <c r="AL11" s="80" t="s">
        <v>1769</v>
      </c>
    </row>
    <row r="12" spans="1:38" s="80" customFormat="1" ht="50.1" customHeight="1" x14ac:dyDescent="0.2">
      <c r="A12" s="3">
        <v>45309.516486921297</v>
      </c>
      <c r="B12" s="1" t="s">
        <v>367</v>
      </c>
      <c r="C12" s="80" t="s">
        <v>368</v>
      </c>
      <c r="D12" s="80" t="s">
        <v>23</v>
      </c>
      <c r="E12" s="80" t="s">
        <v>2661</v>
      </c>
      <c r="F12" s="80" t="s">
        <v>26</v>
      </c>
      <c r="G12" s="80" t="s">
        <v>369</v>
      </c>
      <c r="H12" s="80" t="s">
        <v>23</v>
      </c>
      <c r="I12" s="80" t="s">
        <v>26</v>
      </c>
      <c r="J12" s="83" t="s">
        <v>2777</v>
      </c>
      <c r="K12" s="80" t="s">
        <v>26</v>
      </c>
      <c r="L12" s="80" t="s">
        <v>370</v>
      </c>
      <c r="M12" s="80" t="s">
        <v>24</v>
      </c>
      <c r="N12" s="80" t="s">
        <v>371</v>
      </c>
      <c r="O12" s="80" t="s">
        <v>20</v>
      </c>
      <c r="P12" s="80" t="s">
        <v>20</v>
      </c>
      <c r="Q12" s="80" t="s">
        <v>23</v>
      </c>
      <c r="R12" s="80" t="s">
        <v>2661</v>
      </c>
      <c r="S12" s="80" t="s">
        <v>26</v>
      </c>
      <c r="T12" s="80" t="s">
        <v>372</v>
      </c>
      <c r="U12" s="80" t="s">
        <v>26</v>
      </c>
      <c r="V12" s="80" t="s">
        <v>373</v>
      </c>
      <c r="W12" s="80" t="s">
        <v>69</v>
      </c>
      <c r="X12" s="80" t="s">
        <v>374</v>
      </c>
      <c r="Y12" s="80" t="s">
        <v>24</v>
      </c>
      <c r="Z12" s="80" t="s">
        <v>375</v>
      </c>
      <c r="AA12" s="80" t="s">
        <v>23</v>
      </c>
      <c r="AB12" s="80" t="s">
        <v>2661</v>
      </c>
      <c r="AC12" s="80" t="s">
        <v>24</v>
      </c>
      <c r="AD12" s="80" t="s">
        <v>376</v>
      </c>
      <c r="AE12" s="80" t="s">
        <v>23</v>
      </c>
      <c r="AF12" s="80" t="s">
        <v>2661</v>
      </c>
      <c r="AG12" s="80" t="s">
        <v>24</v>
      </c>
      <c r="AH12" s="80" t="s">
        <v>377</v>
      </c>
      <c r="AI12" s="80" t="s">
        <v>23</v>
      </c>
      <c r="AJ12" s="80" t="s">
        <v>2661</v>
      </c>
      <c r="AK12" s="80" t="s">
        <v>26</v>
      </c>
      <c r="AL12" s="80" t="s">
        <v>378</v>
      </c>
    </row>
    <row r="13" spans="1:38" s="80" customFormat="1" ht="50.1" customHeight="1" x14ac:dyDescent="0.2">
      <c r="A13" s="3">
        <v>45366.629869942131</v>
      </c>
      <c r="B13" s="1" t="s">
        <v>840</v>
      </c>
      <c r="C13" s="80" t="s">
        <v>841</v>
      </c>
      <c r="D13" s="80" t="s">
        <v>23</v>
      </c>
      <c r="E13" s="80" t="s">
        <v>2661</v>
      </c>
      <c r="F13" s="80" t="s">
        <v>26</v>
      </c>
      <c r="G13" s="80" t="s">
        <v>842</v>
      </c>
      <c r="H13" s="80" t="s">
        <v>23</v>
      </c>
      <c r="I13" s="80" t="s">
        <v>26</v>
      </c>
      <c r="J13" s="83" t="s">
        <v>2778</v>
      </c>
      <c r="K13" s="80" t="s">
        <v>26</v>
      </c>
      <c r="L13" s="80" t="s">
        <v>843</v>
      </c>
      <c r="M13" s="80" t="s">
        <v>26</v>
      </c>
      <c r="N13" s="80" t="s">
        <v>844</v>
      </c>
      <c r="O13" s="80" t="s">
        <v>20</v>
      </c>
      <c r="P13" s="80" t="s">
        <v>20</v>
      </c>
      <c r="Q13" s="80" t="s">
        <v>20</v>
      </c>
      <c r="R13" s="80" t="s">
        <v>845</v>
      </c>
      <c r="S13" s="80" t="s">
        <v>2661</v>
      </c>
      <c r="T13" s="80" t="s">
        <v>2661</v>
      </c>
      <c r="U13" s="80" t="s">
        <v>2661</v>
      </c>
      <c r="V13" s="80" t="s">
        <v>2661</v>
      </c>
      <c r="W13" s="80" t="s">
        <v>2661</v>
      </c>
      <c r="X13" s="80" t="s">
        <v>2661</v>
      </c>
      <c r="Y13" s="80" t="s">
        <v>2661</v>
      </c>
      <c r="Z13" s="80" t="s">
        <v>2661</v>
      </c>
      <c r="AA13" s="80" t="s">
        <v>23</v>
      </c>
      <c r="AB13" s="80" t="s">
        <v>2661</v>
      </c>
      <c r="AC13" s="80" t="s">
        <v>29</v>
      </c>
      <c r="AD13" s="80" t="s">
        <v>846</v>
      </c>
      <c r="AE13" s="80" t="s">
        <v>23</v>
      </c>
      <c r="AF13" s="80" t="s">
        <v>2661</v>
      </c>
      <c r="AG13" s="80" t="s">
        <v>26</v>
      </c>
      <c r="AH13" s="80" t="s">
        <v>847</v>
      </c>
      <c r="AI13" s="80" t="s">
        <v>20</v>
      </c>
      <c r="AJ13" s="80" t="s">
        <v>848</v>
      </c>
      <c r="AK13" s="80" t="s">
        <v>2661</v>
      </c>
      <c r="AL13" s="80" t="s">
        <v>2661</v>
      </c>
    </row>
    <row r="14" spans="1:38" s="80" customFormat="1" ht="50.1" customHeight="1" x14ac:dyDescent="0.2">
      <c r="A14" s="3">
        <v>45350.461250231478</v>
      </c>
      <c r="B14" s="1" t="s">
        <v>1314</v>
      </c>
      <c r="C14" s="80" t="s">
        <v>1315</v>
      </c>
      <c r="D14" s="80" t="s">
        <v>23</v>
      </c>
      <c r="E14" s="80" t="s">
        <v>2661</v>
      </c>
      <c r="F14" s="80" t="s">
        <v>26</v>
      </c>
      <c r="G14" s="80" t="s">
        <v>1316</v>
      </c>
      <c r="H14" s="80" t="s">
        <v>23</v>
      </c>
      <c r="I14" s="80" t="s">
        <v>26</v>
      </c>
      <c r="J14" s="83" t="s">
        <v>1317</v>
      </c>
      <c r="K14" s="80" t="s">
        <v>26</v>
      </c>
      <c r="L14" s="80" t="s">
        <v>1318</v>
      </c>
      <c r="M14" s="80" t="s">
        <v>26</v>
      </c>
      <c r="N14" s="80" t="s">
        <v>1317</v>
      </c>
      <c r="O14" s="80" t="s">
        <v>23</v>
      </c>
      <c r="P14" s="80" t="s">
        <v>23</v>
      </c>
      <c r="Q14" s="80" t="s">
        <v>23</v>
      </c>
      <c r="R14" s="80" t="s">
        <v>2661</v>
      </c>
      <c r="S14" s="80" t="s">
        <v>26</v>
      </c>
      <c r="T14" s="80" t="s">
        <v>1319</v>
      </c>
      <c r="U14" s="80" t="s">
        <v>26</v>
      </c>
      <c r="V14" s="80" t="s">
        <v>1320</v>
      </c>
      <c r="W14" s="80" t="s">
        <v>24</v>
      </c>
      <c r="X14" s="80" t="s">
        <v>1321</v>
      </c>
      <c r="Y14" s="80" t="s">
        <v>24</v>
      </c>
      <c r="Z14" s="80" t="s">
        <v>1321</v>
      </c>
      <c r="AA14" s="80" t="s">
        <v>23</v>
      </c>
      <c r="AB14" s="80" t="s">
        <v>2661</v>
      </c>
      <c r="AC14" s="80" t="s">
        <v>24</v>
      </c>
      <c r="AD14" s="80" t="s">
        <v>1322</v>
      </c>
      <c r="AE14" s="80" t="s">
        <v>23</v>
      </c>
      <c r="AF14" s="80" t="s">
        <v>649</v>
      </c>
      <c r="AG14" s="80" t="s">
        <v>24</v>
      </c>
      <c r="AH14" s="80" t="s">
        <v>1323</v>
      </c>
      <c r="AI14" s="80" t="s">
        <v>23</v>
      </c>
      <c r="AJ14" s="80" t="s">
        <v>2661</v>
      </c>
      <c r="AK14" s="80" t="s">
        <v>32</v>
      </c>
      <c r="AL14" s="80" t="s">
        <v>1324</v>
      </c>
    </row>
    <row r="15" spans="1:38" s="80" customFormat="1" ht="50.1" customHeight="1" x14ac:dyDescent="0.2">
      <c r="A15" s="3">
        <v>45379.720988622685</v>
      </c>
      <c r="B15" s="1" t="s">
        <v>2605</v>
      </c>
      <c r="C15" s="80" t="s">
        <v>2606</v>
      </c>
      <c r="D15" s="80" t="s">
        <v>23</v>
      </c>
      <c r="E15" s="80" t="s">
        <v>2661</v>
      </c>
      <c r="F15" s="80" t="s">
        <v>26</v>
      </c>
      <c r="G15" s="80" t="s">
        <v>2607</v>
      </c>
      <c r="H15" s="80" t="s">
        <v>23</v>
      </c>
      <c r="I15" s="80" t="s">
        <v>32</v>
      </c>
      <c r="J15" s="83" t="s">
        <v>2779</v>
      </c>
      <c r="K15" s="80" t="s">
        <v>32</v>
      </c>
      <c r="L15" s="80" t="s">
        <v>2608</v>
      </c>
      <c r="M15" s="80" t="s">
        <v>69</v>
      </c>
      <c r="N15" s="80" t="s">
        <v>2609</v>
      </c>
      <c r="O15" s="80" t="s">
        <v>20</v>
      </c>
      <c r="P15" s="80" t="s">
        <v>20</v>
      </c>
      <c r="Q15" s="80" t="s">
        <v>23</v>
      </c>
      <c r="R15" s="80" t="s">
        <v>2661</v>
      </c>
      <c r="S15" s="80" t="s">
        <v>24</v>
      </c>
      <c r="T15" s="80" t="s">
        <v>2610</v>
      </c>
      <c r="U15" s="80" t="s">
        <v>32</v>
      </c>
      <c r="V15" s="80" t="s">
        <v>2611</v>
      </c>
      <c r="W15" s="80" t="s">
        <v>32</v>
      </c>
      <c r="X15" s="80" t="s">
        <v>2612</v>
      </c>
      <c r="Y15" s="80" t="s">
        <v>69</v>
      </c>
      <c r="Z15" s="80" t="s">
        <v>2613</v>
      </c>
      <c r="AA15" s="80" t="s">
        <v>23</v>
      </c>
      <c r="AB15" s="80" t="s">
        <v>2661</v>
      </c>
      <c r="AC15" s="80" t="s">
        <v>24</v>
      </c>
      <c r="AD15" s="80" t="s">
        <v>2614</v>
      </c>
      <c r="AE15" s="80" t="s">
        <v>23</v>
      </c>
      <c r="AF15" s="80" t="s">
        <v>2661</v>
      </c>
      <c r="AG15" s="80" t="s">
        <v>24</v>
      </c>
      <c r="AH15" s="80" t="s">
        <v>2615</v>
      </c>
      <c r="AI15" s="80" t="s">
        <v>20</v>
      </c>
      <c r="AJ15" s="80" t="s">
        <v>2616</v>
      </c>
      <c r="AK15" s="80" t="s">
        <v>2661</v>
      </c>
      <c r="AL15" s="80" t="s">
        <v>2661</v>
      </c>
    </row>
    <row r="16" spans="1:38" s="80" customFormat="1" ht="50.1" customHeight="1" x14ac:dyDescent="0.2">
      <c r="A16" s="3">
        <v>45377.397899537034</v>
      </c>
      <c r="B16" s="1" t="s">
        <v>2194</v>
      </c>
      <c r="C16" s="80" t="s">
        <v>2195</v>
      </c>
      <c r="D16" s="80" t="s">
        <v>23</v>
      </c>
      <c r="E16" s="80" t="s">
        <v>2661</v>
      </c>
      <c r="F16" s="80" t="s">
        <v>24</v>
      </c>
      <c r="G16" s="80" t="s">
        <v>2196</v>
      </c>
      <c r="H16" s="80" t="s">
        <v>23</v>
      </c>
      <c r="I16" s="80" t="s">
        <v>26</v>
      </c>
      <c r="J16" s="83" t="s">
        <v>2780</v>
      </c>
      <c r="K16" s="80" t="s">
        <v>26</v>
      </c>
      <c r="L16" s="80" t="s">
        <v>2197</v>
      </c>
      <c r="M16" s="80" t="s">
        <v>26</v>
      </c>
      <c r="N16" s="80" t="s">
        <v>2198</v>
      </c>
      <c r="O16" s="80" t="s">
        <v>20</v>
      </c>
      <c r="P16" s="80" t="s">
        <v>20</v>
      </c>
      <c r="Q16" s="80" t="s">
        <v>23</v>
      </c>
      <c r="R16" s="80" t="s">
        <v>2661</v>
      </c>
      <c r="S16" s="80" t="s">
        <v>24</v>
      </c>
      <c r="T16" s="80" t="s">
        <v>2199</v>
      </c>
      <c r="U16" s="80" t="s">
        <v>24</v>
      </c>
      <c r="V16" s="80" t="s">
        <v>2200</v>
      </c>
      <c r="W16" s="80" t="s">
        <v>24</v>
      </c>
      <c r="X16" s="80" t="s">
        <v>2201</v>
      </c>
      <c r="Y16" s="80" t="s">
        <v>24</v>
      </c>
      <c r="Z16" s="80" t="s">
        <v>2202</v>
      </c>
      <c r="AA16" s="80" t="s">
        <v>23</v>
      </c>
      <c r="AB16" s="80" t="s">
        <v>2661</v>
      </c>
      <c r="AC16" s="80" t="s">
        <v>26</v>
      </c>
      <c r="AD16" s="80" t="s">
        <v>2203</v>
      </c>
      <c r="AE16" s="80" t="s">
        <v>23</v>
      </c>
      <c r="AF16" s="80" t="s">
        <v>2661</v>
      </c>
      <c r="AG16" s="80" t="s">
        <v>26</v>
      </c>
      <c r="AH16" s="80" t="s">
        <v>2204</v>
      </c>
      <c r="AI16" s="80" t="s">
        <v>20</v>
      </c>
      <c r="AJ16" s="80" t="s">
        <v>2205</v>
      </c>
      <c r="AK16" s="80" t="s">
        <v>2661</v>
      </c>
      <c r="AL16" s="80" t="s">
        <v>2661</v>
      </c>
    </row>
    <row r="17" spans="1:38" s="80" customFormat="1" ht="50.1" customHeight="1" x14ac:dyDescent="0.2">
      <c r="A17" s="3">
        <v>45351.491328587959</v>
      </c>
      <c r="B17" s="1" t="s">
        <v>1348</v>
      </c>
      <c r="C17" s="80" t="s">
        <v>1349</v>
      </c>
      <c r="D17" s="80" t="s">
        <v>20</v>
      </c>
      <c r="E17" s="80" t="s">
        <v>1350</v>
      </c>
      <c r="F17" s="80" t="s">
        <v>2661</v>
      </c>
      <c r="G17" s="80" t="s">
        <v>2661</v>
      </c>
      <c r="H17" s="80" t="s">
        <v>20</v>
      </c>
      <c r="I17" s="80" t="s">
        <v>2661</v>
      </c>
      <c r="J17" s="83" t="s">
        <v>2661</v>
      </c>
      <c r="K17" s="80" t="s">
        <v>2661</v>
      </c>
      <c r="L17" s="80" t="s">
        <v>2661</v>
      </c>
      <c r="M17" s="80" t="s">
        <v>2661</v>
      </c>
      <c r="N17" s="80" t="s">
        <v>2661</v>
      </c>
      <c r="O17" s="80" t="s">
        <v>23</v>
      </c>
      <c r="P17" s="80" t="s">
        <v>23</v>
      </c>
      <c r="Q17" s="80" t="s">
        <v>20</v>
      </c>
      <c r="R17" s="80" t="s">
        <v>1350</v>
      </c>
      <c r="S17" s="80" t="s">
        <v>2661</v>
      </c>
      <c r="T17" s="80" t="s">
        <v>2661</v>
      </c>
      <c r="U17" s="80" t="s">
        <v>2661</v>
      </c>
      <c r="V17" s="80" t="s">
        <v>2661</v>
      </c>
      <c r="W17" s="80" t="s">
        <v>2661</v>
      </c>
      <c r="X17" s="80" t="s">
        <v>2661</v>
      </c>
      <c r="Y17" s="80" t="s">
        <v>2661</v>
      </c>
      <c r="Z17" s="80" t="s">
        <v>2661</v>
      </c>
      <c r="AA17" s="80" t="s">
        <v>20</v>
      </c>
      <c r="AB17" s="80" t="s">
        <v>1350</v>
      </c>
      <c r="AC17" s="80" t="s">
        <v>2661</v>
      </c>
      <c r="AD17" s="80" t="s">
        <v>2661</v>
      </c>
      <c r="AE17" s="80" t="s">
        <v>20</v>
      </c>
      <c r="AF17" s="80" t="s">
        <v>1350</v>
      </c>
      <c r="AG17" s="80" t="s">
        <v>2661</v>
      </c>
      <c r="AH17" s="80" t="s">
        <v>2661</v>
      </c>
      <c r="AI17" s="80" t="s">
        <v>20</v>
      </c>
      <c r="AJ17" s="80" t="s">
        <v>1350</v>
      </c>
      <c r="AK17" s="80" t="s">
        <v>2661</v>
      </c>
      <c r="AL17" s="80" t="s">
        <v>2661</v>
      </c>
    </row>
    <row r="18" spans="1:38" s="80" customFormat="1" ht="50.1" customHeight="1" x14ac:dyDescent="0.2">
      <c r="A18" s="3">
        <v>45337.607939155088</v>
      </c>
      <c r="B18" s="1" t="s">
        <v>1082</v>
      </c>
      <c r="C18" s="80" t="s">
        <v>1083</v>
      </c>
      <c r="D18" s="80" t="s">
        <v>23</v>
      </c>
      <c r="E18" s="80" t="s">
        <v>2661</v>
      </c>
      <c r="F18" s="80" t="s">
        <v>26</v>
      </c>
      <c r="G18" s="80" t="s">
        <v>1084</v>
      </c>
      <c r="H18" s="80" t="s">
        <v>23</v>
      </c>
      <c r="I18" s="80" t="s">
        <v>26</v>
      </c>
      <c r="J18" s="83" t="s">
        <v>2781</v>
      </c>
      <c r="K18" s="80" t="s">
        <v>26</v>
      </c>
      <c r="L18" s="80" t="s">
        <v>1085</v>
      </c>
      <c r="M18" s="80" t="s">
        <v>32</v>
      </c>
      <c r="N18" s="80" t="s">
        <v>1086</v>
      </c>
      <c r="O18" s="80" t="s">
        <v>23</v>
      </c>
      <c r="P18" s="80" t="s">
        <v>20</v>
      </c>
      <c r="Q18" s="80" t="s">
        <v>23</v>
      </c>
      <c r="R18" s="80" t="s">
        <v>2661</v>
      </c>
      <c r="S18" s="80" t="s">
        <v>24</v>
      </c>
      <c r="T18" s="80" t="s">
        <v>1087</v>
      </c>
      <c r="U18" s="80" t="s">
        <v>29</v>
      </c>
      <c r="V18" s="80" t="s">
        <v>1088</v>
      </c>
      <c r="W18" s="80" t="s">
        <v>69</v>
      </c>
      <c r="X18" s="80" t="s">
        <v>1089</v>
      </c>
      <c r="Y18" s="80" t="s">
        <v>69</v>
      </c>
      <c r="Z18" s="80" t="s">
        <v>1090</v>
      </c>
      <c r="AA18" s="80" t="s">
        <v>23</v>
      </c>
      <c r="AB18" s="80" t="s">
        <v>2661</v>
      </c>
      <c r="AC18" s="80" t="s">
        <v>32</v>
      </c>
      <c r="AD18" s="80" t="s">
        <v>1091</v>
      </c>
      <c r="AE18" s="80" t="s">
        <v>23</v>
      </c>
      <c r="AF18" s="80" t="s">
        <v>2661</v>
      </c>
      <c r="AG18" s="80" t="s">
        <v>24</v>
      </c>
      <c r="AH18" s="80" t="s">
        <v>1092</v>
      </c>
      <c r="AI18" s="80" t="s">
        <v>23</v>
      </c>
      <c r="AJ18" s="80" t="s">
        <v>2661</v>
      </c>
      <c r="AK18" s="80" t="s">
        <v>26</v>
      </c>
      <c r="AL18" s="80" t="s">
        <v>1093</v>
      </c>
    </row>
    <row r="19" spans="1:38" s="80" customFormat="1" ht="50.1" customHeight="1" x14ac:dyDescent="0.2">
      <c r="A19" s="3">
        <v>45372.6610349537</v>
      </c>
      <c r="B19" s="1" t="s">
        <v>1961</v>
      </c>
      <c r="C19" s="80" t="s">
        <v>1962</v>
      </c>
      <c r="D19" s="80" t="s">
        <v>23</v>
      </c>
      <c r="E19" s="80" t="s">
        <v>2661</v>
      </c>
      <c r="F19" s="80" t="s">
        <v>24</v>
      </c>
      <c r="G19" s="80" t="s">
        <v>1963</v>
      </c>
      <c r="H19" s="80" t="s">
        <v>23</v>
      </c>
      <c r="I19" s="80" t="s">
        <v>24</v>
      </c>
      <c r="J19" s="83" t="s">
        <v>2782</v>
      </c>
      <c r="K19" s="80" t="s">
        <v>26</v>
      </c>
      <c r="L19" s="80" t="s">
        <v>1964</v>
      </c>
      <c r="M19" s="80" t="s">
        <v>69</v>
      </c>
      <c r="N19" s="80" t="s">
        <v>1965</v>
      </c>
      <c r="O19" s="80" t="s">
        <v>23</v>
      </c>
      <c r="P19" s="80" t="s">
        <v>23</v>
      </c>
      <c r="Q19" s="80" t="s">
        <v>23</v>
      </c>
      <c r="R19" s="80" t="s">
        <v>2661</v>
      </c>
      <c r="S19" s="80" t="s">
        <v>26</v>
      </c>
      <c r="T19" s="80" t="s">
        <v>1966</v>
      </c>
      <c r="U19" s="80" t="s">
        <v>29</v>
      </c>
      <c r="V19" s="80" t="s">
        <v>1967</v>
      </c>
      <c r="W19" s="80" t="s">
        <v>26</v>
      </c>
      <c r="X19" s="80" t="s">
        <v>1968</v>
      </c>
      <c r="Y19" s="80" t="s">
        <v>69</v>
      </c>
      <c r="Z19" s="80" t="s">
        <v>1969</v>
      </c>
      <c r="AA19" s="80" t="s">
        <v>23</v>
      </c>
      <c r="AB19" s="80" t="s">
        <v>2661</v>
      </c>
      <c r="AC19" s="80" t="s">
        <v>29</v>
      </c>
      <c r="AD19" s="80" t="s">
        <v>1970</v>
      </c>
      <c r="AE19" s="80" t="s">
        <v>23</v>
      </c>
      <c r="AF19" s="80" t="s">
        <v>2661</v>
      </c>
      <c r="AG19" s="80" t="s">
        <v>26</v>
      </c>
      <c r="AH19" s="80" t="s">
        <v>1971</v>
      </c>
      <c r="AI19" s="80" t="s">
        <v>23</v>
      </c>
      <c r="AJ19" s="80" t="s">
        <v>2661</v>
      </c>
      <c r="AK19" s="80" t="s">
        <v>26</v>
      </c>
      <c r="AL19" s="80" t="s">
        <v>1972</v>
      </c>
    </row>
    <row r="20" spans="1:38" s="80" customFormat="1" ht="50.1" customHeight="1" x14ac:dyDescent="0.2">
      <c r="A20" s="3">
        <v>45379.533891666666</v>
      </c>
      <c r="B20" s="1" t="s">
        <v>2509</v>
      </c>
      <c r="C20" s="80" t="s">
        <v>2510</v>
      </c>
      <c r="D20" s="80" t="s">
        <v>20</v>
      </c>
      <c r="E20" s="80" t="s">
        <v>2511</v>
      </c>
      <c r="F20" s="80" t="s">
        <v>2661</v>
      </c>
      <c r="G20" s="80" t="s">
        <v>2661</v>
      </c>
      <c r="H20" s="80" t="s">
        <v>23</v>
      </c>
      <c r="I20" s="80" t="s">
        <v>24</v>
      </c>
      <c r="J20" s="83" t="s">
        <v>2783</v>
      </c>
      <c r="K20" s="80" t="s">
        <v>24</v>
      </c>
      <c r="L20" s="80" t="s">
        <v>2512</v>
      </c>
      <c r="M20" s="80" t="s">
        <v>24</v>
      </c>
      <c r="N20" s="80" t="s">
        <v>2513</v>
      </c>
      <c r="O20" s="80" t="s">
        <v>23</v>
      </c>
      <c r="P20" s="80" t="s">
        <v>20</v>
      </c>
      <c r="Q20" s="80" t="s">
        <v>23</v>
      </c>
      <c r="R20" s="80" t="s">
        <v>2661</v>
      </c>
      <c r="S20" s="80" t="s">
        <v>24</v>
      </c>
      <c r="T20" s="80" t="s">
        <v>2514</v>
      </c>
      <c r="U20" s="80" t="s">
        <v>26</v>
      </c>
      <c r="V20" s="80" t="s">
        <v>2515</v>
      </c>
      <c r="W20" s="80" t="s">
        <v>24</v>
      </c>
      <c r="X20" s="80" t="s">
        <v>2516</v>
      </c>
      <c r="Y20" s="80" t="s">
        <v>24</v>
      </c>
      <c r="Z20" s="80" t="s">
        <v>2517</v>
      </c>
      <c r="AA20" s="80" t="s">
        <v>23</v>
      </c>
      <c r="AB20" s="80" t="s">
        <v>2661</v>
      </c>
      <c r="AC20" s="80" t="s">
        <v>24</v>
      </c>
      <c r="AD20" s="80" t="s">
        <v>2518</v>
      </c>
      <c r="AE20" s="80" t="s">
        <v>23</v>
      </c>
      <c r="AF20" s="80" t="s">
        <v>2661</v>
      </c>
      <c r="AG20" s="80" t="s">
        <v>26</v>
      </c>
      <c r="AH20" s="80" t="s">
        <v>2519</v>
      </c>
      <c r="AI20" s="80" t="s">
        <v>23</v>
      </c>
      <c r="AJ20" s="80" t="s">
        <v>2661</v>
      </c>
      <c r="AK20" s="80" t="s">
        <v>26</v>
      </c>
      <c r="AL20" s="80" t="s">
        <v>2520</v>
      </c>
    </row>
    <row r="21" spans="1:38" s="80" customFormat="1" ht="50.1" customHeight="1" x14ac:dyDescent="0.2">
      <c r="A21" s="3">
        <v>45308.453966435183</v>
      </c>
      <c r="B21" s="1" t="s">
        <v>247</v>
      </c>
      <c r="C21" s="80" t="s">
        <v>248</v>
      </c>
      <c r="D21" s="80" t="s">
        <v>20</v>
      </c>
      <c r="E21" s="80" t="s">
        <v>249</v>
      </c>
      <c r="F21" s="80" t="s">
        <v>2661</v>
      </c>
      <c r="G21" s="80" t="s">
        <v>2661</v>
      </c>
      <c r="H21" s="80" t="s">
        <v>23</v>
      </c>
      <c r="I21" s="80" t="s">
        <v>24</v>
      </c>
      <c r="J21" s="83" t="s">
        <v>2784</v>
      </c>
      <c r="K21" s="80" t="s">
        <v>69</v>
      </c>
      <c r="L21" s="80" t="s">
        <v>250</v>
      </c>
      <c r="M21" s="80" t="s">
        <v>69</v>
      </c>
      <c r="N21" s="80" t="s">
        <v>251</v>
      </c>
      <c r="O21" s="80" t="s">
        <v>20</v>
      </c>
      <c r="P21" s="80" t="s">
        <v>23</v>
      </c>
      <c r="Q21" s="80" t="s">
        <v>20</v>
      </c>
      <c r="R21" s="80" t="s">
        <v>252</v>
      </c>
      <c r="S21" s="80" t="s">
        <v>2661</v>
      </c>
      <c r="T21" s="80" t="s">
        <v>2661</v>
      </c>
      <c r="U21" s="80" t="s">
        <v>2661</v>
      </c>
      <c r="V21" s="80" t="s">
        <v>2661</v>
      </c>
      <c r="W21" s="80" t="s">
        <v>2661</v>
      </c>
      <c r="X21" s="80" t="s">
        <v>2661</v>
      </c>
      <c r="Y21" s="80" t="s">
        <v>2661</v>
      </c>
      <c r="Z21" s="80" t="s">
        <v>2661</v>
      </c>
      <c r="AA21" s="80" t="s">
        <v>23</v>
      </c>
      <c r="AB21" s="80" t="s">
        <v>2661</v>
      </c>
      <c r="AC21" s="80" t="s">
        <v>26</v>
      </c>
      <c r="AD21" s="80" t="s">
        <v>253</v>
      </c>
      <c r="AE21" s="80" t="s">
        <v>20</v>
      </c>
      <c r="AF21" s="80" t="s">
        <v>254</v>
      </c>
      <c r="AG21" s="80" t="s">
        <v>2661</v>
      </c>
      <c r="AH21" s="80" t="s">
        <v>2661</v>
      </c>
      <c r="AI21" s="80" t="s">
        <v>20</v>
      </c>
      <c r="AJ21" s="80" t="s">
        <v>255</v>
      </c>
      <c r="AK21" s="80" t="s">
        <v>2661</v>
      </c>
      <c r="AL21" s="80" t="s">
        <v>2661</v>
      </c>
    </row>
    <row r="22" spans="1:38" s="80" customFormat="1" ht="50.1" customHeight="1" x14ac:dyDescent="0.2">
      <c r="A22" s="3">
        <v>45320.617302743056</v>
      </c>
      <c r="B22" s="1" t="s">
        <v>656</v>
      </c>
      <c r="C22" s="80" t="s">
        <v>657</v>
      </c>
      <c r="D22" s="80" t="s">
        <v>20</v>
      </c>
      <c r="E22" s="80" t="s">
        <v>658</v>
      </c>
      <c r="F22" s="80" t="s">
        <v>2661</v>
      </c>
      <c r="G22" s="80" t="s">
        <v>2661</v>
      </c>
      <c r="H22" s="80" t="s">
        <v>23</v>
      </c>
      <c r="I22" s="80" t="s">
        <v>26</v>
      </c>
      <c r="J22" s="83" t="s">
        <v>2785</v>
      </c>
      <c r="K22" s="80" t="s">
        <v>32</v>
      </c>
      <c r="L22" s="80" t="s">
        <v>659</v>
      </c>
      <c r="M22" s="80" t="s">
        <v>69</v>
      </c>
      <c r="N22" s="80" t="s">
        <v>660</v>
      </c>
      <c r="O22" s="80" t="s">
        <v>20</v>
      </c>
      <c r="P22" s="80" t="s">
        <v>20</v>
      </c>
      <c r="Q22" s="80" t="s">
        <v>23</v>
      </c>
      <c r="R22" s="80" t="s">
        <v>2661</v>
      </c>
      <c r="S22" s="80" t="s">
        <v>32</v>
      </c>
      <c r="T22" s="80" t="s">
        <v>661</v>
      </c>
      <c r="U22" s="80" t="s">
        <v>26</v>
      </c>
      <c r="V22" s="80" t="s">
        <v>662</v>
      </c>
      <c r="W22" s="80" t="s">
        <v>69</v>
      </c>
      <c r="X22" s="80" t="s">
        <v>663</v>
      </c>
      <c r="Y22" s="80" t="s">
        <v>69</v>
      </c>
      <c r="Z22" s="80" t="s">
        <v>664</v>
      </c>
      <c r="AA22" s="80" t="s">
        <v>20</v>
      </c>
      <c r="AB22" s="80" t="s">
        <v>665</v>
      </c>
      <c r="AC22" s="80" t="s">
        <v>2661</v>
      </c>
      <c r="AD22" s="80" t="s">
        <v>2661</v>
      </c>
      <c r="AE22" s="80" t="s">
        <v>20</v>
      </c>
      <c r="AF22" s="80" t="s">
        <v>363</v>
      </c>
      <c r="AG22" s="80" t="s">
        <v>2661</v>
      </c>
      <c r="AH22" s="80" t="s">
        <v>2661</v>
      </c>
      <c r="AI22" s="80" t="s">
        <v>20</v>
      </c>
      <c r="AJ22" s="80" t="s">
        <v>363</v>
      </c>
      <c r="AK22" s="80" t="s">
        <v>2661</v>
      </c>
      <c r="AL22" s="80" t="s">
        <v>2661</v>
      </c>
    </row>
    <row r="23" spans="1:38" s="80" customFormat="1" ht="50.1" customHeight="1" x14ac:dyDescent="0.2">
      <c r="A23" s="3">
        <v>45309.673720486113</v>
      </c>
      <c r="B23" s="1" t="s">
        <v>379</v>
      </c>
      <c r="C23" s="80" t="s">
        <v>380</v>
      </c>
      <c r="D23" s="80" t="s">
        <v>23</v>
      </c>
      <c r="E23" s="80" t="s">
        <v>2661</v>
      </c>
      <c r="F23" s="80" t="s">
        <v>24</v>
      </c>
      <c r="G23" s="80" t="s">
        <v>381</v>
      </c>
      <c r="H23" s="80" t="s">
        <v>23</v>
      </c>
      <c r="I23" s="80" t="s">
        <v>26</v>
      </c>
      <c r="J23" s="83" t="s">
        <v>382</v>
      </c>
      <c r="K23" s="80" t="s">
        <v>26</v>
      </c>
      <c r="L23" s="80" t="s">
        <v>382</v>
      </c>
      <c r="M23" s="80" t="s">
        <v>29</v>
      </c>
      <c r="N23" s="80" t="s">
        <v>383</v>
      </c>
      <c r="O23" s="80" t="s">
        <v>23</v>
      </c>
      <c r="P23" s="80" t="s">
        <v>23</v>
      </c>
      <c r="Q23" s="80" t="s">
        <v>20</v>
      </c>
      <c r="R23" s="80" t="s">
        <v>384</v>
      </c>
      <c r="S23" s="80" t="s">
        <v>2661</v>
      </c>
      <c r="T23" s="80" t="s">
        <v>2661</v>
      </c>
      <c r="U23" s="80" t="s">
        <v>2661</v>
      </c>
      <c r="V23" s="80" t="s">
        <v>2661</v>
      </c>
      <c r="W23" s="80" t="s">
        <v>2661</v>
      </c>
      <c r="X23" s="80" t="s">
        <v>2661</v>
      </c>
      <c r="Y23" s="80" t="s">
        <v>2661</v>
      </c>
      <c r="Z23" s="80" t="s">
        <v>2661</v>
      </c>
      <c r="AA23" s="80" t="s">
        <v>23</v>
      </c>
      <c r="AB23" s="80" t="s">
        <v>2661</v>
      </c>
      <c r="AC23" s="80" t="s">
        <v>24</v>
      </c>
      <c r="AD23" s="80" t="s">
        <v>385</v>
      </c>
      <c r="AE23" s="80" t="s">
        <v>23</v>
      </c>
      <c r="AF23" s="80" t="s">
        <v>2661</v>
      </c>
      <c r="AG23" s="80" t="s">
        <v>24</v>
      </c>
      <c r="AH23" s="80" t="s">
        <v>386</v>
      </c>
      <c r="AI23" s="80" t="s">
        <v>23</v>
      </c>
      <c r="AJ23" s="80" t="s">
        <v>2661</v>
      </c>
      <c r="AK23" s="80" t="s">
        <v>26</v>
      </c>
      <c r="AL23" s="80" t="s">
        <v>387</v>
      </c>
    </row>
    <row r="24" spans="1:38" s="80" customFormat="1" ht="50.1" customHeight="1" x14ac:dyDescent="0.2">
      <c r="A24" s="3">
        <v>45369.477493483791</v>
      </c>
      <c r="B24" s="1" t="s">
        <v>1756</v>
      </c>
      <c r="C24" s="80" t="s">
        <v>1757</v>
      </c>
      <c r="D24" s="80" t="s">
        <v>20</v>
      </c>
      <c r="E24" s="80" t="s">
        <v>1758</v>
      </c>
      <c r="F24" s="80" t="s">
        <v>2661</v>
      </c>
      <c r="G24" s="80" t="s">
        <v>2661</v>
      </c>
      <c r="H24" s="80" t="s">
        <v>23</v>
      </c>
      <c r="I24" s="80" t="s">
        <v>32</v>
      </c>
      <c r="J24" s="83" t="s">
        <v>880</v>
      </c>
      <c r="K24" s="80" t="s">
        <v>32</v>
      </c>
      <c r="L24" s="80" t="s">
        <v>880</v>
      </c>
      <c r="M24" s="80" t="s">
        <v>26</v>
      </c>
      <c r="N24" s="80" t="s">
        <v>1759</v>
      </c>
      <c r="O24" s="80" t="s">
        <v>20</v>
      </c>
      <c r="P24" s="80" t="s">
        <v>23</v>
      </c>
      <c r="Q24" s="80" t="s">
        <v>23</v>
      </c>
      <c r="R24" s="80" t="s">
        <v>2661</v>
      </c>
      <c r="S24" s="80" t="s">
        <v>24</v>
      </c>
      <c r="T24" s="80" t="s">
        <v>1760</v>
      </c>
      <c r="U24" s="80" t="s">
        <v>26</v>
      </c>
      <c r="V24" s="80" t="s">
        <v>1761</v>
      </c>
      <c r="W24" s="80" t="s">
        <v>69</v>
      </c>
      <c r="X24" s="80" t="s">
        <v>884</v>
      </c>
      <c r="Y24" s="80" t="s">
        <v>29</v>
      </c>
      <c r="Z24" s="80" t="s">
        <v>885</v>
      </c>
      <c r="AA24" s="80" t="s">
        <v>23</v>
      </c>
      <c r="AB24" s="80" t="s">
        <v>2661</v>
      </c>
      <c r="AC24" s="80" t="s">
        <v>24</v>
      </c>
      <c r="AD24" s="80" t="s">
        <v>1762</v>
      </c>
      <c r="AE24" s="80" t="s">
        <v>23</v>
      </c>
      <c r="AF24" s="80" t="s">
        <v>2661</v>
      </c>
      <c r="AG24" s="80" t="s">
        <v>24</v>
      </c>
      <c r="AH24" s="80" t="s">
        <v>1763</v>
      </c>
      <c r="AI24" s="80" t="s">
        <v>23</v>
      </c>
      <c r="AJ24" s="80" t="s">
        <v>2661</v>
      </c>
      <c r="AK24" s="80" t="s">
        <v>32</v>
      </c>
      <c r="AL24" s="80" t="s">
        <v>1764</v>
      </c>
    </row>
    <row r="25" spans="1:38" s="80" customFormat="1" ht="50.1" customHeight="1" x14ac:dyDescent="0.2">
      <c r="A25" s="3">
        <v>45352.476676967592</v>
      </c>
      <c r="B25" s="1" t="s">
        <v>1280</v>
      </c>
      <c r="C25" s="80" t="s">
        <v>1281</v>
      </c>
      <c r="D25" s="80" t="s">
        <v>23</v>
      </c>
      <c r="E25" s="80" t="s">
        <v>2661</v>
      </c>
      <c r="F25" s="80" t="s">
        <v>29</v>
      </c>
      <c r="G25" s="80" t="s">
        <v>1282</v>
      </c>
      <c r="H25" s="80" t="s">
        <v>23</v>
      </c>
      <c r="I25" s="80" t="s">
        <v>24</v>
      </c>
      <c r="J25" s="83" t="s">
        <v>2786</v>
      </c>
      <c r="K25" s="80" t="s">
        <v>24</v>
      </c>
      <c r="L25" s="80" t="s">
        <v>1283</v>
      </c>
      <c r="M25" s="80" t="s">
        <v>29</v>
      </c>
      <c r="N25" s="80" t="s">
        <v>1284</v>
      </c>
      <c r="O25" s="80" t="s">
        <v>23</v>
      </c>
      <c r="P25" s="80" t="s">
        <v>23</v>
      </c>
      <c r="Q25" s="80" t="s">
        <v>20</v>
      </c>
      <c r="R25" s="80" t="s">
        <v>1285</v>
      </c>
      <c r="S25" s="80" t="s">
        <v>2661</v>
      </c>
      <c r="T25" s="80" t="s">
        <v>2661</v>
      </c>
      <c r="U25" s="80" t="s">
        <v>2661</v>
      </c>
      <c r="V25" s="80" t="s">
        <v>2661</v>
      </c>
      <c r="W25" s="80" t="s">
        <v>2661</v>
      </c>
      <c r="X25" s="80" t="s">
        <v>2661</v>
      </c>
      <c r="Y25" s="80" t="s">
        <v>2661</v>
      </c>
      <c r="Z25" s="80" t="s">
        <v>2661</v>
      </c>
      <c r="AA25" s="80" t="s">
        <v>23</v>
      </c>
      <c r="AB25" s="80" t="s">
        <v>2661</v>
      </c>
      <c r="AC25" s="80" t="s">
        <v>24</v>
      </c>
      <c r="AD25" s="80" t="s">
        <v>1286</v>
      </c>
      <c r="AE25" s="80" t="s">
        <v>23</v>
      </c>
      <c r="AF25" s="80" t="s">
        <v>1287</v>
      </c>
      <c r="AG25" s="80" t="s">
        <v>24</v>
      </c>
      <c r="AH25" s="80" t="s">
        <v>1288</v>
      </c>
      <c r="AI25" s="80" t="s">
        <v>23</v>
      </c>
      <c r="AJ25" s="80" t="s">
        <v>2661</v>
      </c>
      <c r="AK25" s="80" t="s">
        <v>26</v>
      </c>
      <c r="AL25" s="80" t="s">
        <v>1289</v>
      </c>
    </row>
    <row r="26" spans="1:38" s="80" customFormat="1" ht="50.1" customHeight="1" x14ac:dyDescent="0.2">
      <c r="A26" s="3">
        <v>45320.436909641205</v>
      </c>
      <c r="B26" s="1" t="s">
        <v>277</v>
      </c>
      <c r="C26" s="80" t="s">
        <v>278</v>
      </c>
      <c r="D26" s="80" t="s">
        <v>23</v>
      </c>
      <c r="E26" s="80" t="s">
        <v>2661</v>
      </c>
      <c r="F26" s="80" t="s">
        <v>26</v>
      </c>
      <c r="G26" s="80" t="s">
        <v>279</v>
      </c>
      <c r="H26" s="80" t="s">
        <v>23</v>
      </c>
      <c r="I26" s="80" t="s">
        <v>26</v>
      </c>
      <c r="J26" s="83" t="s">
        <v>2787</v>
      </c>
      <c r="K26" s="80" t="s">
        <v>32</v>
      </c>
      <c r="L26" s="80" t="s">
        <v>280</v>
      </c>
      <c r="M26" s="80" t="s">
        <v>26</v>
      </c>
      <c r="N26" s="80" t="s">
        <v>281</v>
      </c>
      <c r="O26" s="80" t="s">
        <v>23</v>
      </c>
      <c r="P26" s="80" t="s">
        <v>23</v>
      </c>
      <c r="Q26" s="80" t="s">
        <v>23</v>
      </c>
      <c r="R26" s="80" t="s">
        <v>2661</v>
      </c>
      <c r="S26" s="80" t="s">
        <v>26</v>
      </c>
      <c r="T26" s="80" t="s">
        <v>282</v>
      </c>
      <c r="U26" s="80" t="s">
        <v>24</v>
      </c>
      <c r="V26" s="80" t="s">
        <v>283</v>
      </c>
      <c r="W26" s="80" t="s">
        <v>24</v>
      </c>
      <c r="X26" s="80" t="s">
        <v>284</v>
      </c>
      <c r="Y26" s="80" t="s">
        <v>26</v>
      </c>
      <c r="Z26" s="80" t="s">
        <v>285</v>
      </c>
      <c r="AA26" s="80" t="s">
        <v>23</v>
      </c>
      <c r="AB26" s="80" t="s">
        <v>2661</v>
      </c>
      <c r="AC26" s="80" t="s">
        <v>24</v>
      </c>
      <c r="AD26" s="80" t="s">
        <v>286</v>
      </c>
      <c r="AE26" s="80" t="s">
        <v>23</v>
      </c>
      <c r="AF26" s="80" t="s">
        <v>2661</v>
      </c>
      <c r="AG26" s="80" t="s">
        <v>32</v>
      </c>
      <c r="AH26" s="80" t="s">
        <v>287</v>
      </c>
      <c r="AI26" s="80" t="s">
        <v>20</v>
      </c>
      <c r="AJ26" s="80" t="s">
        <v>288</v>
      </c>
      <c r="AK26" s="80" t="s">
        <v>2661</v>
      </c>
      <c r="AL26" s="80" t="s">
        <v>2661</v>
      </c>
    </row>
    <row r="27" spans="1:38" s="80" customFormat="1" ht="50.1" customHeight="1" x14ac:dyDescent="0.2">
      <c r="A27" s="3">
        <v>45294.399107523146</v>
      </c>
      <c r="B27" s="1" t="s">
        <v>216</v>
      </c>
      <c r="C27" s="80" t="s">
        <v>217</v>
      </c>
      <c r="D27" s="80" t="s">
        <v>23</v>
      </c>
      <c r="E27" s="80" t="s">
        <v>2661</v>
      </c>
      <c r="F27" s="80" t="s">
        <v>26</v>
      </c>
      <c r="G27" s="80" t="s">
        <v>218</v>
      </c>
      <c r="H27" s="80" t="s">
        <v>23</v>
      </c>
      <c r="I27" s="80" t="s">
        <v>26</v>
      </c>
      <c r="J27" s="83" t="s">
        <v>2748</v>
      </c>
      <c r="K27" s="80" t="s">
        <v>26</v>
      </c>
      <c r="L27" s="80" t="s">
        <v>219</v>
      </c>
      <c r="M27" s="80" t="s">
        <v>69</v>
      </c>
      <c r="N27" s="80" t="s">
        <v>220</v>
      </c>
      <c r="O27" s="80" t="s">
        <v>23</v>
      </c>
      <c r="P27" s="80" t="s">
        <v>23</v>
      </c>
      <c r="Q27" s="80" t="s">
        <v>23</v>
      </c>
      <c r="R27" s="80" t="s">
        <v>2661</v>
      </c>
      <c r="S27" s="80" t="s">
        <v>26</v>
      </c>
      <c r="T27" s="80" t="s">
        <v>221</v>
      </c>
      <c r="U27" s="80" t="s">
        <v>26</v>
      </c>
      <c r="V27" s="80" t="s">
        <v>221</v>
      </c>
      <c r="W27" s="80" t="s">
        <v>14</v>
      </c>
      <c r="X27" s="80" t="s">
        <v>222</v>
      </c>
      <c r="Y27" s="80" t="s">
        <v>26</v>
      </c>
      <c r="Z27" s="80" t="s">
        <v>223</v>
      </c>
      <c r="AA27" s="80" t="s">
        <v>23</v>
      </c>
      <c r="AB27" s="80" t="s">
        <v>2661</v>
      </c>
      <c r="AC27" s="80" t="s">
        <v>32</v>
      </c>
      <c r="AD27" s="80" t="s">
        <v>224</v>
      </c>
      <c r="AE27" s="80" t="s">
        <v>23</v>
      </c>
      <c r="AF27" s="80" t="s">
        <v>2661</v>
      </c>
      <c r="AG27" s="80" t="s">
        <v>26</v>
      </c>
      <c r="AH27" s="80" t="s">
        <v>225</v>
      </c>
      <c r="AI27" s="80" t="s">
        <v>23</v>
      </c>
      <c r="AJ27" s="80" t="s">
        <v>2661</v>
      </c>
      <c r="AK27" s="80" t="s">
        <v>32</v>
      </c>
      <c r="AL27" s="80" t="s">
        <v>226</v>
      </c>
    </row>
    <row r="28" spans="1:38" s="80" customFormat="1" ht="50.1" customHeight="1" x14ac:dyDescent="0.2">
      <c r="A28" s="3">
        <v>45370.639697256942</v>
      </c>
      <c r="B28" s="1" t="s">
        <v>1839</v>
      </c>
      <c r="C28" s="80" t="s">
        <v>1840</v>
      </c>
      <c r="D28" s="80" t="s">
        <v>23</v>
      </c>
      <c r="E28" s="80" t="s">
        <v>2661</v>
      </c>
      <c r="F28" s="80" t="s">
        <v>26</v>
      </c>
      <c r="G28" s="80" t="s">
        <v>1841</v>
      </c>
      <c r="H28" s="80" t="s">
        <v>23</v>
      </c>
      <c r="I28" s="80" t="s">
        <v>26</v>
      </c>
      <c r="J28" s="83" t="s">
        <v>2749</v>
      </c>
      <c r="K28" s="80" t="s">
        <v>69</v>
      </c>
      <c r="L28" s="80" t="s">
        <v>1842</v>
      </c>
      <c r="M28" s="80" t="s">
        <v>26</v>
      </c>
      <c r="N28" s="80" t="s">
        <v>1843</v>
      </c>
      <c r="O28" s="80" t="s">
        <v>20</v>
      </c>
      <c r="P28" s="80" t="s">
        <v>20</v>
      </c>
      <c r="Q28" s="80" t="s">
        <v>23</v>
      </c>
      <c r="R28" s="80" t="s">
        <v>2661</v>
      </c>
      <c r="S28" s="80" t="s">
        <v>24</v>
      </c>
      <c r="T28" s="80" t="s">
        <v>1844</v>
      </c>
      <c r="U28" s="80" t="s">
        <v>26</v>
      </c>
      <c r="V28" s="80" t="s">
        <v>1845</v>
      </c>
      <c r="W28" s="80" t="s">
        <v>14</v>
      </c>
      <c r="X28" s="80" t="s">
        <v>1846</v>
      </c>
      <c r="Y28" s="80" t="s">
        <v>69</v>
      </c>
      <c r="Z28" s="80" t="s">
        <v>1847</v>
      </c>
      <c r="AA28" s="80" t="s">
        <v>23</v>
      </c>
      <c r="AB28" s="80" t="s">
        <v>2661</v>
      </c>
      <c r="AC28" s="80" t="s">
        <v>26</v>
      </c>
      <c r="AD28" s="80" t="s">
        <v>1848</v>
      </c>
      <c r="AE28" s="80" t="s">
        <v>23</v>
      </c>
      <c r="AF28" s="80" t="s">
        <v>2661</v>
      </c>
      <c r="AG28" s="80" t="s">
        <v>24</v>
      </c>
      <c r="AH28" s="80" t="s">
        <v>1849</v>
      </c>
      <c r="AI28" s="80" t="s">
        <v>23</v>
      </c>
      <c r="AJ28" s="80" t="s">
        <v>2661</v>
      </c>
      <c r="AK28" s="80" t="s">
        <v>32</v>
      </c>
      <c r="AL28" s="80" t="s">
        <v>1850</v>
      </c>
    </row>
    <row r="29" spans="1:38" s="80" customFormat="1" ht="50.1" customHeight="1" x14ac:dyDescent="0.2">
      <c r="A29" s="3">
        <v>45376.665306053241</v>
      </c>
      <c r="B29" s="1" t="s">
        <v>2161</v>
      </c>
      <c r="C29" s="80" t="s">
        <v>2162</v>
      </c>
      <c r="D29" s="80" t="s">
        <v>23</v>
      </c>
      <c r="E29" s="80" t="s">
        <v>2661</v>
      </c>
      <c r="F29" s="80" t="s">
        <v>26</v>
      </c>
      <c r="G29" s="80" t="s">
        <v>2163</v>
      </c>
      <c r="H29" s="80" t="s">
        <v>23</v>
      </c>
      <c r="I29" s="80" t="s">
        <v>26</v>
      </c>
      <c r="J29" s="83" t="s">
        <v>2788</v>
      </c>
      <c r="K29" s="80" t="s">
        <v>26</v>
      </c>
      <c r="L29" s="80" t="s">
        <v>2164</v>
      </c>
      <c r="M29" s="80" t="s">
        <v>26</v>
      </c>
      <c r="N29" s="80" t="s">
        <v>2165</v>
      </c>
      <c r="O29" s="80" t="s">
        <v>23</v>
      </c>
      <c r="P29" s="80" t="s">
        <v>23</v>
      </c>
      <c r="Q29" s="80" t="s">
        <v>23</v>
      </c>
      <c r="S29" s="80" t="s">
        <v>69</v>
      </c>
      <c r="T29" s="80" t="s">
        <v>2166</v>
      </c>
      <c r="U29" s="80" t="s">
        <v>69</v>
      </c>
      <c r="V29" s="80" t="s">
        <v>2166</v>
      </c>
      <c r="W29" s="80" t="s">
        <v>69</v>
      </c>
      <c r="X29" s="80" t="s">
        <v>2166</v>
      </c>
      <c r="Y29" s="80" t="s">
        <v>69</v>
      </c>
      <c r="Z29" s="80" t="s">
        <v>2166</v>
      </c>
      <c r="AA29" s="80" t="s">
        <v>23</v>
      </c>
      <c r="AB29" s="80" t="s">
        <v>2661</v>
      </c>
      <c r="AC29" s="80" t="s">
        <v>26</v>
      </c>
      <c r="AD29" s="80" t="s">
        <v>2167</v>
      </c>
      <c r="AE29" s="80" t="s">
        <v>23</v>
      </c>
      <c r="AF29" s="80" t="s">
        <v>2661</v>
      </c>
      <c r="AG29" s="80" t="s">
        <v>24</v>
      </c>
      <c r="AH29" s="80" t="s">
        <v>2168</v>
      </c>
      <c r="AI29" s="80" t="s">
        <v>23</v>
      </c>
      <c r="AJ29" s="80" t="s">
        <v>2661</v>
      </c>
      <c r="AK29" s="80" t="s">
        <v>26</v>
      </c>
      <c r="AL29" s="80" t="s">
        <v>2169</v>
      </c>
    </row>
    <row r="30" spans="1:38" s="80" customFormat="1" ht="50.1" customHeight="1" x14ac:dyDescent="0.2">
      <c r="A30" s="3">
        <v>45322.709374108796</v>
      </c>
      <c r="B30" s="1" t="s">
        <v>646</v>
      </c>
      <c r="C30" s="80" t="s">
        <v>647</v>
      </c>
      <c r="D30" s="80" t="s">
        <v>23</v>
      </c>
      <c r="E30" s="80" t="s">
        <v>2661</v>
      </c>
      <c r="F30" s="80" t="s">
        <v>24</v>
      </c>
      <c r="G30" s="80" t="s">
        <v>648</v>
      </c>
      <c r="H30" s="80" t="s">
        <v>23</v>
      </c>
      <c r="I30" s="80" t="s">
        <v>26</v>
      </c>
      <c r="J30" s="83" t="s">
        <v>649</v>
      </c>
      <c r="K30" s="80" t="s">
        <v>69</v>
      </c>
      <c r="L30" s="80" t="s">
        <v>649</v>
      </c>
      <c r="M30" s="80" t="s">
        <v>26</v>
      </c>
      <c r="N30" s="80" t="s">
        <v>649</v>
      </c>
      <c r="O30" s="80" t="s">
        <v>20</v>
      </c>
      <c r="P30" s="80" t="s">
        <v>23</v>
      </c>
      <c r="Q30" s="80" t="s">
        <v>23</v>
      </c>
      <c r="R30" s="80" t="s">
        <v>2661</v>
      </c>
      <c r="S30" s="80" t="s">
        <v>24</v>
      </c>
      <c r="T30" s="80" t="s">
        <v>649</v>
      </c>
      <c r="U30" s="80" t="s">
        <v>24</v>
      </c>
      <c r="V30" s="80" t="s">
        <v>650</v>
      </c>
      <c r="W30" s="80" t="s">
        <v>14</v>
      </c>
      <c r="X30" s="80" t="s">
        <v>651</v>
      </c>
      <c r="Y30" s="80" t="s">
        <v>29</v>
      </c>
      <c r="Z30" s="80" t="s">
        <v>652</v>
      </c>
      <c r="AA30" s="80" t="s">
        <v>23</v>
      </c>
      <c r="AB30" s="80" t="s">
        <v>2661</v>
      </c>
      <c r="AC30" s="80" t="s">
        <v>29</v>
      </c>
      <c r="AD30" s="80" t="s">
        <v>653</v>
      </c>
      <c r="AE30" s="80" t="s">
        <v>23</v>
      </c>
      <c r="AF30" s="80" t="s">
        <v>2661</v>
      </c>
      <c r="AG30" s="80" t="s">
        <v>24</v>
      </c>
      <c r="AH30" s="80" t="s">
        <v>654</v>
      </c>
      <c r="AI30" s="80" t="s">
        <v>23</v>
      </c>
      <c r="AJ30" s="80" t="s">
        <v>2661</v>
      </c>
      <c r="AK30" s="80" t="s">
        <v>26</v>
      </c>
      <c r="AL30" s="80" t="s">
        <v>655</v>
      </c>
    </row>
    <row r="31" spans="1:38" s="80" customFormat="1" ht="50.1" customHeight="1" x14ac:dyDescent="0.2">
      <c r="A31" s="3">
        <v>45336.629184293983</v>
      </c>
      <c r="B31" s="1" t="s">
        <v>1060</v>
      </c>
      <c r="C31" s="80" t="s">
        <v>1061</v>
      </c>
      <c r="D31" s="80" t="s">
        <v>23</v>
      </c>
      <c r="E31" s="80" t="s">
        <v>2661</v>
      </c>
      <c r="F31" s="80" t="s">
        <v>26</v>
      </c>
      <c r="G31" s="80" t="s">
        <v>1062</v>
      </c>
      <c r="H31" s="80" t="s">
        <v>23</v>
      </c>
      <c r="I31" s="80" t="s">
        <v>26</v>
      </c>
      <c r="J31" s="83" t="s">
        <v>2789</v>
      </c>
      <c r="K31" s="80" t="s">
        <v>32</v>
      </c>
      <c r="L31" s="80" t="s">
        <v>1063</v>
      </c>
      <c r="M31" s="80" t="s">
        <v>26</v>
      </c>
      <c r="N31" s="80" t="s">
        <v>1064</v>
      </c>
      <c r="O31" s="80" t="s">
        <v>23</v>
      </c>
      <c r="P31" s="80" t="s">
        <v>23</v>
      </c>
      <c r="Q31" s="80" t="s">
        <v>23</v>
      </c>
      <c r="R31" s="80" t="s">
        <v>2661</v>
      </c>
      <c r="S31" s="80" t="s">
        <v>26</v>
      </c>
      <c r="T31" s="80" t="s">
        <v>1065</v>
      </c>
      <c r="U31" s="80" t="s">
        <v>26</v>
      </c>
      <c r="V31" s="80" t="s">
        <v>1066</v>
      </c>
      <c r="W31" s="80" t="s">
        <v>26</v>
      </c>
      <c r="X31" s="80" t="s">
        <v>1067</v>
      </c>
      <c r="Y31" s="80" t="s">
        <v>26</v>
      </c>
      <c r="Z31" s="80" t="s">
        <v>1068</v>
      </c>
      <c r="AA31" s="80" t="s">
        <v>23</v>
      </c>
      <c r="AB31" s="80" t="s">
        <v>2661</v>
      </c>
      <c r="AC31" s="80" t="s">
        <v>24</v>
      </c>
      <c r="AD31" s="80" t="s">
        <v>1069</v>
      </c>
      <c r="AE31" s="80" t="s">
        <v>23</v>
      </c>
      <c r="AF31" s="80" t="s">
        <v>2661</v>
      </c>
      <c r="AG31" s="80" t="s">
        <v>24</v>
      </c>
      <c r="AH31" s="80" t="s">
        <v>1070</v>
      </c>
      <c r="AI31" s="80" t="s">
        <v>23</v>
      </c>
      <c r="AJ31" s="80" t="s">
        <v>2661</v>
      </c>
      <c r="AK31" s="80" t="s">
        <v>26</v>
      </c>
      <c r="AL31" s="80" t="s">
        <v>1071</v>
      </c>
    </row>
    <row r="32" spans="1:38" s="80" customFormat="1" ht="50.1" customHeight="1" x14ac:dyDescent="0.2">
      <c r="A32" s="3">
        <v>45379.496867094902</v>
      </c>
      <c r="B32" s="1" t="s">
        <v>2415</v>
      </c>
      <c r="C32" s="80" t="s">
        <v>2416</v>
      </c>
      <c r="D32" s="80" t="s">
        <v>23</v>
      </c>
      <c r="E32" s="80" t="s">
        <v>2661</v>
      </c>
      <c r="F32" s="80" t="s">
        <v>26</v>
      </c>
      <c r="G32" s="80" t="s">
        <v>2417</v>
      </c>
      <c r="H32" s="80" t="s">
        <v>23</v>
      </c>
      <c r="I32" s="80" t="s">
        <v>24</v>
      </c>
      <c r="J32" s="83" t="s">
        <v>2790</v>
      </c>
      <c r="K32" s="80" t="s">
        <v>26</v>
      </c>
      <c r="L32" s="80" t="s">
        <v>2418</v>
      </c>
      <c r="M32" s="80" t="s">
        <v>26</v>
      </c>
      <c r="N32" s="80" t="s">
        <v>2419</v>
      </c>
      <c r="O32" s="80" t="s">
        <v>23</v>
      </c>
      <c r="P32" s="80" t="s">
        <v>23</v>
      </c>
      <c r="Q32" s="80" t="s">
        <v>23</v>
      </c>
      <c r="R32" s="80" t="s">
        <v>2661</v>
      </c>
      <c r="S32" s="80" t="s">
        <v>24</v>
      </c>
      <c r="T32" s="80" t="s">
        <v>2420</v>
      </c>
      <c r="U32" s="80" t="s">
        <v>29</v>
      </c>
      <c r="V32" s="80" t="s">
        <v>2421</v>
      </c>
      <c r="W32" s="80" t="s">
        <v>24</v>
      </c>
      <c r="X32" s="80" t="s">
        <v>2422</v>
      </c>
      <c r="Y32" s="80" t="s">
        <v>26</v>
      </c>
      <c r="Z32" s="80" t="s">
        <v>2423</v>
      </c>
      <c r="AA32" s="80" t="s">
        <v>23</v>
      </c>
      <c r="AB32" s="80" t="s">
        <v>2661</v>
      </c>
      <c r="AC32" s="80" t="s">
        <v>26</v>
      </c>
      <c r="AD32" s="80" t="s">
        <v>2424</v>
      </c>
      <c r="AE32" s="80" t="s">
        <v>23</v>
      </c>
      <c r="AF32" s="80" t="s">
        <v>2661</v>
      </c>
      <c r="AG32" s="80" t="s">
        <v>24</v>
      </c>
      <c r="AH32" s="80" t="s">
        <v>2425</v>
      </c>
      <c r="AI32" s="80" t="s">
        <v>23</v>
      </c>
      <c r="AJ32" s="80" t="s">
        <v>2661</v>
      </c>
      <c r="AK32" s="80" t="s">
        <v>24</v>
      </c>
      <c r="AL32" s="80" t="s">
        <v>2426</v>
      </c>
    </row>
    <row r="33" spans="1:38" s="80" customFormat="1" ht="50.1" customHeight="1" x14ac:dyDescent="0.2">
      <c r="A33" s="3">
        <v>45357.369933993054</v>
      </c>
      <c r="B33" s="1" t="s">
        <v>1407</v>
      </c>
      <c r="C33" s="80" t="s">
        <v>1408</v>
      </c>
      <c r="D33" s="80" t="s">
        <v>23</v>
      </c>
      <c r="E33" s="80" t="s">
        <v>2661</v>
      </c>
      <c r="F33" s="80" t="s">
        <v>26</v>
      </c>
      <c r="G33" s="80" t="s">
        <v>1409</v>
      </c>
      <c r="H33" s="80" t="s">
        <v>23</v>
      </c>
      <c r="I33" s="80" t="s">
        <v>24</v>
      </c>
      <c r="J33" s="83" t="s">
        <v>14</v>
      </c>
      <c r="K33" s="80" t="s">
        <v>24</v>
      </c>
      <c r="L33" s="80" t="s">
        <v>14</v>
      </c>
      <c r="M33" s="80" t="s">
        <v>24</v>
      </c>
      <c r="N33" s="80" t="s">
        <v>14</v>
      </c>
      <c r="O33" s="80" t="s">
        <v>23</v>
      </c>
      <c r="P33" s="80" t="s">
        <v>23</v>
      </c>
      <c r="Q33" s="80" t="s">
        <v>23</v>
      </c>
      <c r="R33" s="80" t="s">
        <v>2661</v>
      </c>
      <c r="S33" s="80" t="s">
        <v>24</v>
      </c>
      <c r="T33" s="80" t="s">
        <v>14</v>
      </c>
      <c r="U33" s="80" t="s">
        <v>24</v>
      </c>
      <c r="V33" s="80" t="s">
        <v>14</v>
      </c>
      <c r="W33" s="80" t="s">
        <v>24</v>
      </c>
      <c r="X33" s="80" t="s">
        <v>14</v>
      </c>
      <c r="Y33" s="80" t="s">
        <v>29</v>
      </c>
      <c r="Z33" s="80" t="s">
        <v>14</v>
      </c>
      <c r="AA33" s="80" t="s">
        <v>23</v>
      </c>
      <c r="AB33" s="80" t="s">
        <v>2661</v>
      </c>
      <c r="AC33" s="80" t="s">
        <v>24</v>
      </c>
      <c r="AD33" s="80" t="s">
        <v>1410</v>
      </c>
      <c r="AE33" s="80" t="s">
        <v>23</v>
      </c>
      <c r="AF33" s="80" t="s">
        <v>2661</v>
      </c>
      <c r="AG33" s="80" t="s">
        <v>24</v>
      </c>
      <c r="AH33" s="80" t="s">
        <v>1411</v>
      </c>
      <c r="AI33" s="80" t="s">
        <v>23</v>
      </c>
      <c r="AJ33" s="80" t="s">
        <v>2661</v>
      </c>
      <c r="AK33" s="80" t="s">
        <v>29</v>
      </c>
      <c r="AL33" s="80" t="s">
        <v>14</v>
      </c>
    </row>
    <row r="34" spans="1:38" s="80" customFormat="1" ht="50.1" customHeight="1" x14ac:dyDescent="0.2">
      <c r="A34" s="3">
        <v>45335.648273530089</v>
      </c>
      <c r="B34" s="1" t="s">
        <v>997</v>
      </c>
      <c r="C34" s="80" t="s">
        <v>998</v>
      </c>
      <c r="D34" s="80" t="s">
        <v>23</v>
      </c>
      <c r="E34" s="80" t="s">
        <v>2661</v>
      </c>
      <c r="F34" s="80" t="s">
        <v>32</v>
      </c>
      <c r="G34" s="80" t="s">
        <v>999</v>
      </c>
      <c r="H34" s="80" t="s">
        <v>23</v>
      </c>
      <c r="I34" s="80" t="s">
        <v>24</v>
      </c>
      <c r="J34" s="83" t="s">
        <v>2791</v>
      </c>
      <c r="K34" s="80" t="s">
        <v>32</v>
      </c>
      <c r="L34" s="80" t="s">
        <v>1000</v>
      </c>
      <c r="M34" s="80" t="s">
        <v>26</v>
      </c>
      <c r="N34" s="80" t="s">
        <v>1001</v>
      </c>
      <c r="O34" s="80" t="s">
        <v>20</v>
      </c>
      <c r="P34" s="80" t="s">
        <v>20</v>
      </c>
      <c r="Q34" s="80" t="s">
        <v>23</v>
      </c>
      <c r="S34" s="80" t="s">
        <v>69</v>
      </c>
      <c r="T34" s="80" t="s">
        <v>1002</v>
      </c>
      <c r="U34" s="80" t="s">
        <v>69</v>
      </c>
      <c r="V34" s="80" t="s">
        <v>1002</v>
      </c>
      <c r="W34" s="80" t="s">
        <v>69</v>
      </c>
      <c r="X34" s="80" t="s">
        <v>1002</v>
      </c>
      <c r="Y34" s="80" t="s">
        <v>69</v>
      </c>
      <c r="Z34" s="80" t="s">
        <v>1002</v>
      </c>
      <c r="AA34" s="80" t="s">
        <v>23</v>
      </c>
      <c r="AB34" s="80" t="s">
        <v>2661</v>
      </c>
      <c r="AC34" s="80" t="s">
        <v>24</v>
      </c>
      <c r="AD34" s="80" t="s">
        <v>1003</v>
      </c>
      <c r="AE34" s="80" t="s">
        <v>20</v>
      </c>
      <c r="AF34" s="80" t="s">
        <v>1004</v>
      </c>
      <c r="AG34" s="80" t="s">
        <v>2661</v>
      </c>
      <c r="AH34" s="80" t="s">
        <v>2661</v>
      </c>
      <c r="AI34" s="80" t="s">
        <v>23</v>
      </c>
      <c r="AJ34" s="80" t="s">
        <v>2661</v>
      </c>
      <c r="AK34" s="80" t="s">
        <v>26</v>
      </c>
      <c r="AL34" s="80" t="s">
        <v>1005</v>
      </c>
    </row>
    <row r="35" spans="1:38" s="80" customFormat="1" ht="50.1" customHeight="1" x14ac:dyDescent="0.2">
      <c r="A35" s="3">
        <v>45376.479884988425</v>
      </c>
      <c r="B35" s="1" t="s">
        <v>480</v>
      </c>
      <c r="C35" s="80" t="s">
        <v>481</v>
      </c>
      <c r="D35" s="80" t="s">
        <v>23</v>
      </c>
      <c r="E35" s="80" t="s">
        <v>2661</v>
      </c>
      <c r="F35" s="80" t="s">
        <v>26</v>
      </c>
      <c r="G35" s="80" t="s">
        <v>482</v>
      </c>
      <c r="H35" s="80" t="s">
        <v>23</v>
      </c>
      <c r="I35" s="80" t="s">
        <v>24</v>
      </c>
      <c r="J35" s="83" t="s">
        <v>2792</v>
      </c>
      <c r="K35" s="80" t="s">
        <v>24</v>
      </c>
      <c r="L35" s="80" t="s">
        <v>483</v>
      </c>
      <c r="M35" s="80" t="s">
        <v>26</v>
      </c>
      <c r="N35" s="80" t="s">
        <v>484</v>
      </c>
      <c r="O35" s="80" t="s">
        <v>23</v>
      </c>
      <c r="P35" s="80" t="s">
        <v>23</v>
      </c>
      <c r="Q35" s="80" t="s">
        <v>23</v>
      </c>
      <c r="R35" s="80" t="s">
        <v>2661</v>
      </c>
      <c r="S35" s="80" t="s">
        <v>24</v>
      </c>
      <c r="T35" s="80" t="s">
        <v>485</v>
      </c>
      <c r="U35" s="80" t="s">
        <v>24</v>
      </c>
      <c r="V35" s="80" t="s">
        <v>486</v>
      </c>
      <c r="W35" s="80" t="s">
        <v>26</v>
      </c>
      <c r="X35" s="80" t="s">
        <v>487</v>
      </c>
      <c r="Y35" s="80" t="s">
        <v>26</v>
      </c>
      <c r="Z35" s="80" t="s">
        <v>488</v>
      </c>
      <c r="AA35" s="80" t="s">
        <v>23</v>
      </c>
      <c r="AB35" s="80" t="s">
        <v>2661</v>
      </c>
      <c r="AC35" s="80" t="s">
        <v>24</v>
      </c>
      <c r="AD35" s="80" t="s">
        <v>489</v>
      </c>
      <c r="AE35" s="80" t="s">
        <v>23</v>
      </c>
      <c r="AF35" s="80" t="s">
        <v>2661</v>
      </c>
      <c r="AG35" s="80" t="s">
        <v>26</v>
      </c>
      <c r="AH35" s="80" t="s">
        <v>490</v>
      </c>
      <c r="AI35" s="80" t="s">
        <v>23</v>
      </c>
      <c r="AJ35" s="80" t="s">
        <v>2661</v>
      </c>
      <c r="AK35" s="80" t="s">
        <v>24</v>
      </c>
      <c r="AL35" s="80" t="s">
        <v>491</v>
      </c>
    </row>
    <row r="36" spans="1:38" s="80" customFormat="1" ht="50.1" customHeight="1" x14ac:dyDescent="0.2">
      <c r="A36" s="3">
        <v>45362.607973379629</v>
      </c>
      <c r="B36" s="1" t="s">
        <v>1576</v>
      </c>
      <c r="C36" s="80" t="s">
        <v>1577</v>
      </c>
      <c r="D36" s="80" t="s">
        <v>23</v>
      </c>
      <c r="E36" s="80" t="s">
        <v>2661</v>
      </c>
      <c r="F36" s="80" t="s">
        <v>26</v>
      </c>
      <c r="G36" s="80" t="s">
        <v>1578</v>
      </c>
      <c r="H36" s="80" t="s">
        <v>23</v>
      </c>
      <c r="I36" s="80" t="s">
        <v>26</v>
      </c>
      <c r="J36" s="83" t="s">
        <v>2793</v>
      </c>
      <c r="K36" s="80" t="s">
        <v>32</v>
      </c>
      <c r="L36" s="80" t="s">
        <v>1579</v>
      </c>
      <c r="M36" s="80" t="s">
        <v>24</v>
      </c>
      <c r="N36" s="80" t="s">
        <v>1580</v>
      </c>
      <c r="O36" s="80" t="s">
        <v>23</v>
      </c>
      <c r="P36" s="80" t="s">
        <v>20</v>
      </c>
      <c r="Q36" s="80" t="s">
        <v>23</v>
      </c>
      <c r="R36" s="80" t="s">
        <v>2661</v>
      </c>
      <c r="S36" s="80" t="s">
        <v>24</v>
      </c>
      <c r="T36" s="80" t="s">
        <v>1581</v>
      </c>
      <c r="U36" s="80" t="s">
        <v>29</v>
      </c>
      <c r="V36" s="80" t="s">
        <v>1582</v>
      </c>
      <c r="W36" s="80" t="s">
        <v>24</v>
      </c>
      <c r="X36" s="80" t="s">
        <v>1583</v>
      </c>
      <c r="Y36" s="80" t="s">
        <v>69</v>
      </c>
      <c r="Z36" s="80" t="s">
        <v>1584</v>
      </c>
      <c r="AA36" s="80" t="s">
        <v>23</v>
      </c>
      <c r="AB36" s="80" t="s">
        <v>2661</v>
      </c>
      <c r="AC36" s="80" t="s">
        <v>26</v>
      </c>
      <c r="AD36" s="80" t="s">
        <v>1585</v>
      </c>
      <c r="AE36" s="80" t="s">
        <v>23</v>
      </c>
      <c r="AF36" s="80" t="s">
        <v>2661</v>
      </c>
      <c r="AG36" s="80" t="s">
        <v>24</v>
      </c>
      <c r="AH36" s="80" t="s">
        <v>1586</v>
      </c>
      <c r="AI36" s="80" t="s">
        <v>23</v>
      </c>
      <c r="AJ36" s="80" t="s">
        <v>2661</v>
      </c>
      <c r="AK36" s="80" t="s">
        <v>26</v>
      </c>
      <c r="AL36" s="80" t="s">
        <v>1587</v>
      </c>
    </row>
    <row r="37" spans="1:38" s="80" customFormat="1" ht="50.1" customHeight="1" x14ac:dyDescent="0.2">
      <c r="A37" s="3">
        <v>45363.632765393515</v>
      </c>
      <c r="B37" s="1" t="s">
        <v>21</v>
      </c>
      <c r="C37" s="80" t="s">
        <v>22</v>
      </c>
      <c r="D37" s="80" t="s">
        <v>23</v>
      </c>
      <c r="E37" s="80" t="s">
        <v>2661</v>
      </c>
      <c r="F37" s="80" t="s">
        <v>24</v>
      </c>
      <c r="G37" s="80" t="s">
        <v>25</v>
      </c>
      <c r="H37" s="80" t="s">
        <v>23</v>
      </c>
      <c r="I37" s="80" t="s">
        <v>26</v>
      </c>
      <c r="J37" s="83" t="s">
        <v>2794</v>
      </c>
      <c r="K37" s="80" t="s">
        <v>26</v>
      </c>
      <c r="L37" s="80" t="s">
        <v>27</v>
      </c>
      <c r="M37" s="80" t="s">
        <v>26</v>
      </c>
      <c r="N37" s="80" t="s">
        <v>28</v>
      </c>
      <c r="O37" s="80" t="s">
        <v>23</v>
      </c>
      <c r="P37" s="80" t="s">
        <v>23</v>
      </c>
      <c r="Q37" s="80" t="s">
        <v>23</v>
      </c>
      <c r="R37" s="80" t="s">
        <v>2661</v>
      </c>
      <c r="S37" s="80" t="s">
        <v>29</v>
      </c>
      <c r="T37" s="80" t="s">
        <v>30</v>
      </c>
      <c r="U37" s="80" t="s">
        <v>26</v>
      </c>
      <c r="V37" s="80" t="s">
        <v>31</v>
      </c>
      <c r="W37" s="80" t="s">
        <v>32</v>
      </c>
      <c r="X37" s="80" t="s">
        <v>33</v>
      </c>
      <c r="Y37" s="80" t="s">
        <v>29</v>
      </c>
      <c r="Z37" s="80" t="s">
        <v>34</v>
      </c>
      <c r="AA37" s="80" t="s">
        <v>23</v>
      </c>
      <c r="AB37" s="80" t="s">
        <v>2661</v>
      </c>
      <c r="AC37" s="80" t="s">
        <v>26</v>
      </c>
      <c r="AD37" s="80" t="s">
        <v>35</v>
      </c>
      <c r="AE37" s="80" t="s">
        <v>23</v>
      </c>
      <c r="AF37" s="80" t="s">
        <v>2661</v>
      </c>
      <c r="AG37" s="80" t="s">
        <v>29</v>
      </c>
      <c r="AH37" s="80" t="s">
        <v>36</v>
      </c>
      <c r="AI37" s="80" t="s">
        <v>23</v>
      </c>
      <c r="AJ37" s="80" t="s">
        <v>2661</v>
      </c>
      <c r="AK37" s="80" t="s">
        <v>24</v>
      </c>
      <c r="AL37" s="80" t="s">
        <v>37</v>
      </c>
    </row>
    <row r="38" spans="1:38" s="80" customFormat="1" ht="50.1" customHeight="1" x14ac:dyDescent="0.2">
      <c r="A38" s="3">
        <v>45376.60266759259</v>
      </c>
      <c r="B38" s="1" t="s">
        <v>61</v>
      </c>
      <c r="C38" s="80" t="s">
        <v>62</v>
      </c>
      <c r="D38" s="80" t="s">
        <v>23</v>
      </c>
      <c r="E38" s="80" t="s">
        <v>2661</v>
      </c>
      <c r="F38" s="80" t="s">
        <v>32</v>
      </c>
      <c r="G38" s="80" t="s">
        <v>63</v>
      </c>
      <c r="H38" s="80" t="s">
        <v>23</v>
      </c>
      <c r="I38" s="80" t="s">
        <v>24</v>
      </c>
      <c r="J38" s="83" t="s">
        <v>2750</v>
      </c>
      <c r="K38" s="80" t="s">
        <v>26</v>
      </c>
      <c r="L38" s="80" t="s">
        <v>64</v>
      </c>
      <c r="M38" s="80" t="s">
        <v>32</v>
      </c>
      <c r="N38" s="80" t="s">
        <v>65</v>
      </c>
      <c r="O38" s="80" t="s">
        <v>20</v>
      </c>
      <c r="P38" s="80" t="s">
        <v>20</v>
      </c>
      <c r="Q38" s="80" t="s">
        <v>23</v>
      </c>
      <c r="R38" s="80" t="s">
        <v>2661</v>
      </c>
      <c r="S38" s="80" t="s">
        <v>24</v>
      </c>
      <c r="T38" s="80" t="s">
        <v>66</v>
      </c>
      <c r="U38" s="80" t="s">
        <v>26</v>
      </c>
      <c r="V38" s="80" t="s">
        <v>67</v>
      </c>
      <c r="W38" s="80" t="s">
        <v>32</v>
      </c>
      <c r="X38" s="80" t="s">
        <v>68</v>
      </c>
      <c r="Y38" s="80" t="s">
        <v>14</v>
      </c>
      <c r="Z38" s="80" t="s">
        <v>70</v>
      </c>
      <c r="AA38" s="80" t="s">
        <v>23</v>
      </c>
      <c r="AB38" s="80" t="s">
        <v>2661</v>
      </c>
      <c r="AC38" s="80" t="s">
        <v>26</v>
      </c>
      <c r="AD38" s="80" t="s">
        <v>71</v>
      </c>
      <c r="AE38" s="80" t="s">
        <v>23</v>
      </c>
      <c r="AF38" s="80" t="s">
        <v>2661</v>
      </c>
      <c r="AG38" s="80" t="s">
        <v>26</v>
      </c>
      <c r="AH38" s="80" t="s">
        <v>72</v>
      </c>
      <c r="AI38" s="80" t="s">
        <v>23</v>
      </c>
      <c r="AJ38" s="80" t="s">
        <v>2661</v>
      </c>
      <c r="AK38" s="80" t="s">
        <v>32</v>
      </c>
      <c r="AL38" s="80" t="s">
        <v>73</v>
      </c>
    </row>
    <row r="39" spans="1:38" s="80" customFormat="1" ht="50.1" customHeight="1" x14ac:dyDescent="0.2">
      <c r="A39" s="3">
        <v>45349.643990011573</v>
      </c>
      <c r="B39" s="1" t="s">
        <v>492</v>
      </c>
      <c r="C39" s="80" t="s">
        <v>493</v>
      </c>
      <c r="D39" s="80" t="s">
        <v>23</v>
      </c>
      <c r="E39" s="80" t="s">
        <v>2661</v>
      </c>
      <c r="F39" s="80" t="s">
        <v>26</v>
      </c>
      <c r="G39" s="80" t="s">
        <v>494</v>
      </c>
      <c r="H39" s="80" t="s">
        <v>23</v>
      </c>
      <c r="I39" s="80" t="s">
        <v>24</v>
      </c>
      <c r="J39" s="83" t="s">
        <v>2795</v>
      </c>
      <c r="K39" s="80" t="s">
        <v>32</v>
      </c>
      <c r="L39" s="80" t="s">
        <v>495</v>
      </c>
      <c r="M39" s="80" t="s">
        <v>69</v>
      </c>
      <c r="N39" s="80" t="s">
        <v>496</v>
      </c>
      <c r="O39" s="80" t="s">
        <v>20</v>
      </c>
      <c r="P39" s="80" t="s">
        <v>23</v>
      </c>
      <c r="Q39" s="80" t="s">
        <v>23</v>
      </c>
      <c r="R39" s="80" t="s">
        <v>2661</v>
      </c>
      <c r="S39" s="80" t="s">
        <v>24</v>
      </c>
      <c r="T39" s="80" t="s">
        <v>497</v>
      </c>
      <c r="U39" s="80" t="s">
        <v>24</v>
      </c>
      <c r="V39" s="80" t="s">
        <v>498</v>
      </c>
      <c r="W39" s="80" t="s">
        <v>29</v>
      </c>
      <c r="X39" s="80" t="s">
        <v>499</v>
      </c>
      <c r="Y39" s="80" t="s">
        <v>26</v>
      </c>
      <c r="Z39" s="80" t="s">
        <v>500</v>
      </c>
      <c r="AA39" s="80" t="s">
        <v>23</v>
      </c>
      <c r="AB39" s="80" t="s">
        <v>2661</v>
      </c>
      <c r="AC39" s="80" t="s">
        <v>26</v>
      </c>
      <c r="AD39" s="80" t="s">
        <v>501</v>
      </c>
      <c r="AE39" s="80" t="s">
        <v>23</v>
      </c>
      <c r="AF39" s="80" t="s">
        <v>2661</v>
      </c>
      <c r="AG39" s="80" t="s">
        <v>32</v>
      </c>
      <c r="AH39" s="80" t="s">
        <v>502</v>
      </c>
      <c r="AI39" s="80" t="s">
        <v>20</v>
      </c>
      <c r="AJ39" s="80" t="s">
        <v>503</v>
      </c>
      <c r="AK39" s="80" t="s">
        <v>2661</v>
      </c>
      <c r="AL39" s="80" t="s">
        <v>2661</v>
      </c>
    </row>
    <row r="40" spans="1:38" s="80" customFormat="1" ht="50.1" customHeight="1" x14ac:dyDescent="0.2">
      <c r="A40" s="3">
        <v>45379.478566087964</v>
      </c>
      <c r="B40" s="1" t="s">
        <v>1882</v>
      </c>
      <c r="C40" s="80" t="s">
        <v>1883</v>
      </c>
      <c r="D40" s="80" t="s">
        <v>23</v>
      </c>
      <c r="E40" s="80" t="s">
        <v>2661</v>
      </c>
      <c r="F40" s="80" t="s">
        <v>26</v>
      </c>
      <c r="G40" s="80" t="s">
        <v>1884</v>
      </c>
      <c r="H40" s="80" t="s">
        <v>23</v>
      </c>
      <c r="I40" s="80" t="s">
        <v>24</v>
      </c>
      <c r="J40" s="83" t="s">
        <v>1885</v>
      </c>
      <c r="K40" s="80" t="s">
        <v>26</v>
      </c>
      <c r="L40" s="80" t="s">
        <v>1886</v>
      </c>
      <c r="M40" s="80" t="s">
        <v>26</v>
      </c>
      <c r="N40" s="80" t="s">
        <v>1885</v>
      </c>
      <c r="O40" s="80" t="s">
        <v>23</v>
      </c>
      <c r="P40" s="80" t="s">
        <v>23</v>
      </c>
      <c r="Q40" s="80" t="s">
        <v>23</v>
      </c>
      <c r="R40" s="80" t="s">
        <v>2661</v>
      </c>
      <c r="S40" s="80" t="s">
        <v>29</v>
      </c>
      <c r="T40" s="80" t="s">
        <v>1887</v>
      </c>
      <c r="U40" s="80" t="s">
        <v>24</v>
      </c>
      <c r="V40" s="80" t="s">
        <v>1888</v>
      </c>
      <c r="W40" s="80" t="s">
        <v>26</v>
      </c>
      <c r="X40" s="80" t="s">
        <v>1889</v>
      </c>
      <c r="Y40" s="80" t="s">
        <v>29</v>
      </c>
      <c r="Z40" s="80" t="s">
        <v>1890</v>
      </c>
      <c r="AA40" s="80" t="s">
        <v>23</v>
      </c>
      <c r="AB40" s="80" t="s">
        <v>2661</v>
      </c>
      <c r="AC40" s="80" t="s">
        <v>26</v>
      </c>
      <c r="AD40" s="80" t="s">
        <v>1891</v>
      </c>
      <c r="AE40" s="80" t="s">
        <v>23</v>
      </c>
      <c r="AF40" s="80" t="s">
        <v>2661</v>
      </c>
      <c r="AG40" s="80" t="s">
        <v>24</v>
      </c>
      <c r="AH40" s="80" t="s">
        <v>1892</v>
      </c>
      <c r="AI40" s="80" t="s">
        <v>23</v>
      </c>
      <c r="AJ40" s="80" t="s">
        <v>2661</v>
      </c>
      <c r="AK40" s="80" t="s">
        <v>24</v>
      </c>
      <c r="AL40" s="80" t="s">
        <v>1893</v>
      </c>
    </row>
    <row r="41" spans="1:38" s="80" customFormat="1" ht="50.1" customHeight="1" x14ac:dyDescent="0.2">
      <c r="A41" s="3">
        <v>45329.474052002312</v>
      </c>
      <c r="B41" s="1" t="s">
        <v>828</v>
      </c>
      <c r="C41" s="80" t="s">
        <v>829</v>
      </c>
      <c r="D41" s="80" t="s">
        <v>23</v>
      </c>
      <c r="E41" s="80" t="s">
        <v>2661</v>
      </c>
      <c r="F41" s="80" t="s">
        <v>26</v>
      </c>
      <c r="G41" s="80" t="s">
        <v>830</v>
      </c>
      <c r="H41" s="80" t="s">
        <v>23</v>
      </c>
      <c r="I41" s="80" t="s">
        <v>24</v>
      </c>
      <c r="J41" s="83" t="s">
        <v>2796</v>
      </c>
      <c r="K41" s="80" t="s">
        <v>69</v>
      </c>
      <c r="L41" s="80" t="s">
        <v>831</v>
      </c>
      <c r="M41" s="80" t="s">
        <v>24</v>
      </c>
      <c r="N41" s="80" t="s">
        <v>832</v>
      </c>
      <c r="O41" s="80" t="s">
        <v>20</v>
      </c>
      <c r="P41" s="80" t="s">
        <v>20</v>
      </c>
      <c r="Q41" s="80" t="s">
        <v>23</v>
      </c>
      <c r="R41" s="80" t="s">
        <v>2661</v>
      </c>
      <c r="S41" s="80" t="s">
        <v>26</v>
      </c>
      <c r="T41" s="80" t="s">
        <v>833</v>
      </c>
      <c r="U41" s="80" t="s">
        <v>26</v>
      </c>
      <c r="V41" s="80" t="s">
        <v>834</v>
      </c>
      <c r="W41" s="80" t="s">
        <v>26</v>
      </c>
      <c r="X41" s="80" t="s">
        <v>835</v>
      </c>
      <c r="Y41" s="80" t="s">
        <v>32</v>
      </c>
      <c r="Z41" s="80" t="s">
        <v>836</v>
      </c>
      <c r="AA41" s="80" t="s">
        <v>23</v>
      </c>
      <c r="AB41" s="80" t="s">
        <v>2661</v>
      </c>
      <c r="AC41" s="80" t="s">
        <v>24</v>
      </c>
      <c r="AD41" s="80" t="s">
        <v>837</v>
      </c>
      <c r="AE41" s="80" t="s">
        <v>23</v>
      </c>
      <c r="AF41" s="80" t="s">
        <v>2661</v>
      </c>
      <c r="AG41" s="80" t="s">
        <v>26</v>
      </c>
      <c r="AH41" s="80" t="s">
        <v>838</v>
      </c>
      <c r="AI41" s="80" t="s">
        <v>23</v>
      </c>
      <c r="AJ41" s="80" t="s">
        <v>2661</v>
      </c>
      <c r="AK41" s="80" t="s">
        <v>26</v>
      </c>
      <c r="AL41" s="80" t="s">
        <v>839</v>
      </c>
    </row>
    <row r="42" spans="1:38" s="80" customFormat="1" ht="50.1" customHeight="1" x14ac:dyDescent="0.2">
      <c r="A42" s="3">
        <v>45357.522887581013</v>
      </c>
      <c r="B42" s="1" t="s">
        <v>622</v>
      </c>
      <c r="C42" s="80" t="s">
        <v>623</v>
      </c>
      <c r="D42" s="80" t="s">
        <v>23</v>
      </c>
      <c r="E42" s="80" t="s">
        <v>2661</v>
      </c>
      <c r="F42" s="80" t="s">
        <v>26</v>
      </c>
      <c r="G42" s="80" t="s">
        <v>624</v>
      </c>
      <c r="H42" s="80" t="s">
        <v>23</v>
      </c>
      <c r="I42" s="80" t="s">
        <v>26</v>
      </c>
      <c r="J42" s="83" t="s">
        <v>2751</v>
      </c>
      <c r="K42" s="80" t="s">
        <v>32</v>
      </c>
      <c r="L42" s="80" t="s">
        <v>625</v>
      </c>
      <c r="M42" s="80" t="s">
        <v>32</v>
      </c>
      <c r="N42" s="80" t="s">
        <v>626</v>
      </c>
      <c r="O42" s="80" t="s">
        <v>23</v>
      </c>
      <c r="P42" s="80" t="s">
        <v>23</v>
      </c>
      <c r="Q42" s="80" t="s">
        <v>23</v>
      </c>
      <c r="R42" s="80" t="s">
        <v>2661</v>
      </c>
      <c r="S42" s="80" t="s">
        <v>24</v>
      </c>
      <c r="T42" s="80" t="s">
        <v>627</v>
      </c>
      <c r="U42" s="80" t="s">
        <v>29</v>
      </c>
      <c r="V42" s="80" t="s">
        <v>628</v>
      </c>
      <c r="W42" s="80" t="s">
        <v>14</v>
      </c>
      <c r="X42" s="80" t="s">
        <v>629</v>
      </c>
      <c r="Y42" s="80" t="s">
        <v>14</v>
      </c>
      <c r="Z42" s="80" t="s">
        <v>630</v>
      </c>
      <c r="AA42" s="80" t="s">
        <v>23</v>
      </c>
      <c r="AB42" s="80" t="s">
        <v>2661</v>
      </c>
      <c r="AC42" s="80" t="s">
        <v>24</v>
      </c>
      <c r="AD42" s="80" t="s">
        <v>631</v>
      </c>
      <c r="AE42" s="80" t="s">
        <v>23</v>
      </c>
      <c r="AF42" s="80" t="s">
        <v>2661</v>
      </c>
      <c r="AG42" s="80" t="s">
        <v>32</v>
      </c>
      <c r="AH42" s="80" t="s">
        <v>632</v>
      </c>
      <c r="AI42" s="80" t="s">
        <v>23</v>
      </c>
      <c r="AJ42" s="80" t="s">
        <v>2661</v>
      </c>
      <c r="AK42" s="80" t="s">
        <v>32</v>
      </c>
      <c r="AL42" s="80" t="s">
        <v>633</v>
      </c>
    </row>
    <row r="43" spans="1:38" s="80" customFormat="1" ht="50.1" customHeight="1" x14ac:dyDescent="0.2">
      <c r="A43" s="3">
        <v>45330.640839120366</v>
      </c>
      <c r="B43" s="1" t="s">
        <v>877</v>
      </c>
      <c r="C43" s="80" t="s">
        <v>878</v>
      </c>
      <c r="D43" s="80" t="s">
        <v>20</v>
      </c>
      <c r="E43" s="80" t="s">
        <v>879</v>
      </c>
      <c r="F43" s="80" t="s">
        <v>2661</v>
      </c>
      <c r="G43" s="80" t="s">
        <v>2661</v>
      </c>
      <c r="H43" s="80" t="s">
        <v>23</v>
      </c>
      <c r="I43" s="80" t="s">
        <v>32</v>
      </c>
      <c r="J43" s="83" t="s">
        <v>880</v>
      </c>
      <c r="K43" s="80" t="s">
        <v>32</v>
      </c>
      <c r="L43" s="80" t="s">
        <v>880</v>
      </c>
      <c r="M43" s="80" t="s">
        <v>26</v>
      </c>
      <c r="N43" s="80" t="s">
        <v>881</v>
      </c>
      <c r="O43" s="80" t="s">
        <v>23</v>
      </c>
      <c r="P43" s="80" t="s">
        <v>23</v>
      </c>
      <c r="Q43" s="80" t="s">
        <v>23</v>
      </c>
      <c r="R43" s="80" t="s">
        <v>2661</v>
      </c>
      <c r="S43" s="80" t="s">
        <v>29</v>
      </c>
      <c r="T43" s="80" t="s">
        <v>882</v>
      </c>
      <c r="U43" s="80" t="s">
        <v>29</v>
      </c>
      <c r="V43" s="80" t="s">
        <v>883</v>
      </c>
      <c r="W43" s="80" t="s">
        <v>69</v>
      </c>
      <c r="X43" s="80" t="s">
        <v>884</v>
      </c>
      <c r="Y43" s="80" t="s">
        <v>29</v>
      </c>
      <c r="Z43" s="80" t="s">
        <v>885</v>
      </c>
      <c r="AA43" s="80" t="s">
        <v>23</v>
      </c>
      <c r="AB43" s="80" t="s">
        <v>2661</v>
      </c>
      <c r="AC43" s="80" t="s">
        <v>26</v>
      </c>
      <c r="AD43" s="80" t="s">
        <v>886</v>
      </c>
      <c r="AE43" s="80" t="s">
        <v>23</v>
      </c>
      <c r="AF43" s="80" t="s">
        <v>2661</v>
      </c>
      <c r="AG43" s="80" t="s">
        <v>32</v>
      </c>
      <c r="AH43" s="80" t="s">
        <v>887</v>
      </c>
      <c r="AI43" s="80" t="s">
        <v>23</v>
      </c>
      <c r="AJ43" s="80" t="s">
        <v>2661</v>
      </c>
      <c r="AK43" s="80" t="s">
        <v>24</v>
      </c>
      <c r="AL43" s="80" t="s">
        <v>888</v>
      </c>
    </row>
    <row r="44" spans="1:38" s="80" customFormat="1" ht="50.1" customHeight="1" x14ac:dyDescent="0.2">
      <c r="A44" s="3">
        <v>45363.664206018519</v>
      </c>
      <c r="B44" s="1" t="s">
        <v>710</v>
      </c>
      <c r="C44" s="80" t="s">
        <v>711</v>
      </c>
      <c r="D44" s="80" t="s">
        <v>20</v>
      </c>
      <c r="E44" s="80" t="s">
        <v>712</v>
      </c>
      <c r="F44" s="80" t="s">
        <v>2661</v>
      </c>
      <c r="G44" s="80" t="s">
        <v>2661</v>
      </c>
      <c r="H44" s="80" t="s">
        <v>23</v>
      </c>
      <c r="I44" s="80" t="s">
        <v>26</v>
      </c>
      <c r="J44" s="83" t="s">
        <v>2797</v>
      </c>
      <c r="K44" s="80" t="s">
        <v>24</v>
      </c>
      <c r="L44" s="80" t="s">
        <v>713</v>
      </c>
      <c r="M44" s="80" t="s">
        <v>32</v>
      </c>
      <c r="N44" s="80" t="s">
        <v>714</v>
      </c>
      <c r="O44" s="80" t="s">
        <v>20</v>
      </c>
      <c r="P44" s="80" t="s">
        <v>20</v>
      </c>
      <c r="Q44" s="80" t="s">
        <v>23</v>
      </c>
      <c r="R44" s="80" t="s">
        <v>2661</v>
      </c>
      <c r="S44" s="80" t="s">
        <v>24</v>
      </c>
      <c r="T44" s="80" t="s">
        <v>715</v>
      </c>
      <c r="U44" s="80" t="s">
        <v>24</v>
      </c>
      <c r="V44" s="80" t="s">
        <v>716</v>
      </c>
      <c r="W44" s="80" t="s">
        <v>32</v>
      </c>
      <c r="X44" s="80" t="s">
        <v>717</v>
      </c>
      <c r="Y44" s="80" t="s">
        <v>32</v>
      </c>
      <c r="Z44" s="80" t="s">
        <v>718</v>
      </c>
      <c r="AA44" s="80" t="s">
        <v>23</v>
      </c>
      <c r="AB44" s="80" t="s">
        <v>2661</v>
      </c>
      <c r="AC44" s="80" t="s">
        <v>24</v>
      </c>
      <c r="AD44" s="80" t="s">
        <v>719</v>
      </c>
      <c r="AE44" s="80" t="s">
        <v>23</v>
      </c>
      <c r="AF44" s="80" t="s">
        <v>2661</v>
      </c>
      <c r="AG44" s="80" t="s">
        <v>26</v>
      </c>
      <c r="AH44" s="80" t="s">
        <v>720</v>
      </c>
      <c r="AI44" s="80" t="s">
        <v>20</v>
      </c>
      <c r="AJ44" s="80" t="s">
        <v>721</v>
      </c>
      <c r="AK44" s="80" t="s">
        <v>2661</v>
      </c>
      <c r="AL44" s="80" t="s">
        <v>2661</v>
      </c>
    </row>
    <row r="45" spans="1:38" s="80" customFormat="1" ht="50.1" customHeight="1" x14ac:dyDescent="0.2">
      <c r="A45" s="3">
        <v>45373.686066006943</v>
      </c>
      <c r="B45" s="1" t="s">
        <v>1735</v>
      </c>
      <c r="C45" s="80" t="s">
        <v>1736</v>
      </c>
      <c r="D45" s="80" t="s">
        <v>23</v>
      </c>
      <c r="E45" s="80" t="s">
        <v>2661</v>
      </c>
      <c r="F45" s="80" t="s">
        <v>32</v>
      </c>
      <c r="G45" s="80" t="s">
        <v>1737</v>
      </c>
      <c r="H45" s="80" t="s">
        <v>20</v>
      </c>
      <c r="I45" s="80" t="s">
        <v>2661</v>
      </c>
      <c r="J45" s="83" t="s">
        <v>2661</v>
      </c>
      <c r="K45" s="80" t="s">
        <v>2661</v>
      </c>
      <c r="L45" s="80" t="s">
        <v>2661</v>
      </c>
      <c r="M45" s="80" t="s">
        <v>2661</v>
      </c>
      <c r="N45" s="80" t="s">
        <v>2661</v>
      </c>
      <c r="O45" s="80" t="s">
        <v>20</v>
      </c>
      <c r="P45" s="80" t="s">
        <v>20</v>
      </c>
      <c r="Q45" s="80" t="s">
        <v>23</v>
      </c>
      <c r="R45" s="80" t="s">
        <v>2661</v>
      </c>
      <c r="S45" s="80" t="s">
        <v>26</v>
      </c>
      <c r="T45" s="80" t="s">
        <v>1738</v>
      </c>
      <c r="U45" s="80" t="s">
        <v>29</v>
      </c>
      <c r="V45" s="80" t="s">
        <v>1739</v>
      </c>
      <c r="W45" s="80" t="s">
        <v>14</v>
      </c>
      <c r="X45" s="80" t="s">
        <v>1740</v>
      </c>
      <c r="Y45" s="80" t="s">
        <v>14</v>
      </c>
      <c r="Z45" s="80" t="s">
        <v>1741</v>
      </c>
      <c r="AA45" s="80" t="s">
        <v>23</v>
      </c>
      <c r="AB45" s="80" t="s">
        <v>2661</v>
      </c>
      <c r="AC45" s="80" t="s">
        <v>26</v>
      </c>
      <c r="AD45" s="80" t="s">
        <v>1742</v>
      </c>
      <c r="AE45" s="80" t="s">
        <v>23</v>
      </c>
      <c r="AF45" s="80" t="s">
        <v>1743</v>
      </c>
      <c r="AG45" s="80" t="s">
        <v>32</v>
      </c>
      <c r="AH45" s="80" t="s">
        <v>1744</v>
      </c>
      <c r="AI45" s="80" t="s">
        <v>20</v>
      </c>
      <c r="AJ45" s="80" t="s">
        <v>1745</v>
      </c>
      <c r="AK45" s="80" t="s">
        <v>2661</v>
      </c>
      <c r="AL45" s="80" t="s">
        <v>2661</v>
      </c>
    </row>
    <row r="46" spans="1:38" s="80" customFormat="1" ht="50.1" customHeight="1" x14ac:dyDescent="0.2">
      <c r="A46" s="3">
        <v>45369.436739849538</v>
      </c>
      <c r="B46" s="1" t="s">
        <v>1049</v>
      </c>
      <c r="C46" s="80" t="s">
        <v>1050</v>
      </c>
      <c r="D46" s="80" t="s">
        <v>23</v>
      </c>
      <c r="E46" s="80" t="s">
        <v>2661</v>
      </c>
      <c r="F46" s="80" t="s">
        <v>32</v>
      </c>
      <c r="G46" s="80" t="s">
        <v>1051</v>
      </c>
      <c r="H46" s="80" t="s">
        <v>23</v>
      </c>
      <c r="I46" s="80" t="s">
        <v>24</v>
      </c>
      <c r="J46" s="83" t="s">
        <v>1052</v>
      </c>
      <c r="K46" s="80" t="s">
        <v>69</v>
      </c>
      <c r="L46" s="80" t="s">
        <v>1053</v>
      </c>
      <c r="M46" s="80" t="s">
        <v>24</v>
      </c>
      <c r="N46" s="80" t="s">
        <v>1052</v>
      </c>
      <c r="O46" s="80" t="s">
        <v>20</v>
      </c>
      <c r="P46" s="80" t="s">
        <v>20</v>
      </c>
      <c r="Q46" s="80" t="s">
        <v>23</v>
      </c>
      <c r="R46" s="80" t="s">
        <v>2661</v>
      </c>
      <c r="S46" s="80" t="s">
        <v>32</v>
      </c>
      <c r="T46" s="80" t="s">
        <v>1054</v>
      </c>
      <c r="U46" s="80" t="s">
        <v>69</v>
      </c>
      <c r="V46" s="80" t="s">
        <v>1055</v>
      </c>
      <c r="W46" s="80" t="s">
        <v>69</v>
      </c>
      <c r="X46" s="80" t="s">
        <v>1055</v>
      </c>
      <c r="Y46" s="80" t="s">
        <v>24</v>
      </c>
      <c r="Z46" s="80" t="s">
        <v>1056</v>
      </c>
      <c r="AA46" s="80" t="s">
        <v>20</v>
      </c>
      <c r="AB46" s="80" t="s">
        <v>1057</v>
      </c>
      <c r="AC46" s="80" t="s">
        <v>2661</v>
      </c>
      <c r="AD46" s="80" t="s">
        <v>2661</v>
      </c>
      <c r="AE46" s="80" t="s">
        <v>23</v>
      </c>
      <c r="AF46" s="80" t="s">
        <v>2661</v>
      </c>
      <c r="AG46" s="80" t="s">
        <v>69</v>
      </c>
      <c r="AH46" s="80" t="s">
        <v>1058</v>
      </c>
      <c r="AI46" s="80" t="s">
        <v>20</v>
      </c>
      <c r="AJ46" s="80" t="s">
        <v>1059</v>
      </c>
      <c r="AK46" s="80" t="s">
        <v>2661</v>
      </c>
      <c r="AL46" s="80" t="s">
        <v>2661</v>
      </c>
    </row>
    <row r="47" spans="1:38" s="80" customFormat="1" ht="50.1" customHeight="1" x14ac:dyDescent="0.2">
      <c r="A47" s="3">
        <v>45321.654566701385</v>
      </c>
      <c r="B47" s="1" t="s">
        <v>700</v>
      </c>
      <c r="C47" s="80" t="s">
        <v>701</v>
      </c>
      <c r="D47" s="80" t="s">
        <v>23</v>
      </c>
      <c r="E47" s="80" t="s">
        <v>2661</v>
      </c>
      <c r="F47" s="80" t="s">
        <v>32</v>
      </c>
      <c r="G47" s="80" t="s">
        <v>702</v>
      </c>
      <c r="H47" s="80" t="s">
        <v>23</v>
      </c>
      <c r="I47" s="80" t="s">
        <v>32</v>
      </c>
      <c r="J47" s="83" t="s">
        <v>2798</v>
      </c>
      <c r="K47" s="80" t="s">
        <v>24</v>
      </c>
      <c r="L47" s="80" t="s">
        <v>703</v>
      </c>
      <c r="M47" s="80" t="s">
        <v>26</v>
      </c>
      <c r="N47" s="80" t="s">
        <v>704</v>
      </c>
      <c r="O47" s="80" t="s">
        <v>20</v>
      </c>
      <c r="P47" s="80" t="s">
        <v>20</v>
      </c>
      <c r="Q47" s="80" t="s">
        <v>23</v>
      </c>
      <c r="R47" s="80" t="s">
        <v>2661</v>
      </c>
      <c r="S47" s="80" t="s">
        <v>29</v>
      </c>
      <c r="T47" s="80" t="s">
        <v>705</v>
      </c>
      <c r="U47" s="80" t="s">
        <v>32</v>
      </c>
      <c r="V47" s="80" t="s">
        <v>706</v>
      </c>
      <c r="W47" s="80" t="s">
        <v>32</v>
      </c>
      <c r="X47" s="80" t="s">
        <v>706</v>
      </c>
      <c r="Y47" s="80" t="s">
        <v>32</v>
      </c>
      <c r="Z47" s="80" t="s">
        <v>706</v>
      </c>
      <c r="AA47" s="80" t="s">
        <v>23</v>
      </c>
      <c r="AB47" s="80" t="s">
        <v>2661</v>
      </c>
      <c r="AC47" s="80" t="s">
        <v>26</v>
      </c>
      <c r="AD47" s="80" t="s">
        <v>707</v>
      </c>
      <c r="AE47" s="80" t="s">
        <v>23</v>
      </c>
      <c r="AF47" s="80" t="s">
        <v>2661</v>
      </c>
      <c r="AG47" s="80" t="s">
        <v>26</v>
      </c>
      <c r="AH47" s="80" t="s">
        <v>708</v>
      </c>
      <c r="AI47" s="80" t="s">
        <v>20</v>
      </c>
      <c r="AJ47" s="80" t="s">
        <v>709</v>
      </c>
      <c r="AK47" s="80" t="s">
        <v>2661</v>
      </c>
      <c r="AL47" s="80" t="s">
        <v>2661</v>
      </c>
    </row>
    <row r="48" spans="1:38" s="80" customFormat="1" ht="50.1" customHeight="1" x14ac:dyDescent="0.2">
      <c r="A48" s="3">
        <v>45379.524637268514</v>
      </c>
      <c r="B48" s="1" t="s">
        <v>1827</v>
      </c>
      <c r="C48" s="80" t="s">
        <v>1828</v>
      </c>
      <c r="D48" s="80" t="s">
        <v>23</v>
      </c>
      <c r="E48" s="80" t="s">
        <v>2661</v>
      </c>
      <c r="F48" s="80" t="s">
        <v>32</v>
      </c>
      <c r="G48" s="80" t="s">
        <v>1829</v>
      </c>
      <c r="H48" s="80" t="s">
        <v>23</v>
      </c>
      <c r="I48" s="80" t="s">
        <v>26</v>
      </c>
      <c r="J48" s="83" t="s">
        <v>2799</v>
      </c>
      <c r="K48" s="80" t="s">
        <v>26</v>
      </c>
      <c r="L48" s="80" t="s">
        <v>1830</v>
      </c>
      <c r="M48" s="80" t="s">
        <v>26</v>
      </c>
      <c r="N48" s="80" t="s">
        <v>1831</v>
      </c>
      <c r="O48" s="80" t="s">
        <v>23</v>
      </c>
      <c r="P48" s="80" t="s">
        <v>23</v>
      </c>
      <c r="Q48" s="80" t="s">
        <v>23</v>
      </c>
      <c r="R48" s="80" t="s">
        <v>2661</v>
      </c>
      <c r="S48" s="80" t="s">
        <v>24</v>
      </c>
      <c r="T48" s="80" t="s">
        <v>1832</v>
      </c>
      <c r="U48" s="80" t="s">
        <v>24</v>
      </c>
      <c r="V48" s="80" t="s">
        <v>1833</v>
      </c>
      <c r="W48" s="80" t="s">
        <v>26</v>
      </c>
      <c r="X48" s="80" t="s">
        <v>1834</v>
      </c>
      <c r="Y48" s="80" t="s">
        <v>26</v>
      </c>
      <c r="Z48" s="80" t="s">
        <v>1835</v>
      </c>
      <c r="AA48" s="80" t="s">
        <v>23</v>
      </c>
      <c r="AB48" s="80" t="s">
        <v>2661</v>
      </c>
      <c r="AC48" s="80" t="s">
        <v>32</v>
      </c>
      <c r="AD48" s="80" t="s">
        <v>1836</v>
      </c>
      <c r="AE48" s="80" t="s">
        <v>23</v>
      </c>
      <c r="AF48" s="80" t="s">
        <v>2661</v>
      </c>
      <c r="AG48" s="80" t="s">
        <v>26</v>
      </c>
      <c r="AH48" s="80" t="s">
        <v>1837</v>
      </c>
      <c r="AI48" s="80" t="s">
        <v>20</v>
      </c>
      <c r="AJ48" s="80" t="s">
        <v>1838</v>
      </c>
      <c r="AK48" s="80" t="s">
        <v>2661</v>
      </c>
      <c r="AL48" s="80" t="s">
        <v>2661</v>
      </c>
    </row>
    <row r="49" spans="1:38" s="80" customFormat="1" ht="50.1" customHeight="1" x14ac:dyDescent="0.2">
      <c r="A49" s="3">
        <v>45301.429311608794</v>
      </c>
      <c r="B49" s="1" t="s">
        <v>269</v>
      </c>
      <c r="C49" s="80" t="s">
        <v>270</v>
      </c>
      <c r="D49" s="80" t="s">
        <v>20</v>
      </c>
      <c r="E49" s="80" t="s">
        <v>271</v>
      </c>
      <c r="F49" s="80" t="s">
        <v>2661</v>
      </c>
      <c r="G49" s="80" t="s">
        <v>2661</v>
      </c>
      <c r="H49" s="80" t="s">
        <v>23</v>
      </c>
      <c r="I49" s="80" t="s">
        <v>26</v>
      </c>
      <c r="J49" s="83" t="s">
        <v>2800</v>
      </c>
      <c r="K49" s="80" t="s">
        <v>32</v>
      </c>
      <c r="L49" s="80" t="s">
        <v>272</v>
      </c>
      <c r="M49" s="80" t="s">
        <v>69</v>
      </c>
      <c r="N49" s="80" t="s">
        <v>273</v>
      </c>
      <c r="O49" s="80" t="s">
        <v>23</v>
      </c>
      <c r="P49" s="80" t="s">
        <v>23</v>
      </c>
      <c r="Q49" s="80" t="s">
        <v>23</v>
      </c>
      <c r="S49" s="80" t="s">
        <v>69</v>
      </c>
      <c r="T49" s="80" t="s">
        <v>274</v>
      </c>
      <c r="U49" s="80" t="s">
        <v>69</v>
      </c>
      <c r="V49" s="80" t="s">
        <v>274</v>
      </c>
      <c r="W49" s="80" t="s">
        <v>69</v>
      </c>
      <c r="X49" s="80" t="s">
        <v>274</v>
      </c>
      <c r="Y49" s="80" t="s">
        <v>69</v>
      </c>
      <c r="Z49" s="80" t="s">
        <v>274</v>
      </c>
      <c r="AA49" s="80" t="s">
        <v>23</v>
      </c>
      <c r="AB49" s="80" t="s">
        <v>2661</v>
      </c>
      <c r="AC49" s="80" t="s">
        <v>26</v>
      </c>
      <c r="AD49" s="80" t="s">
        <v>275</v>
      </c>
      <c r="AE49" s="80" t="s">
        <v>23</v>
      </c>
      <c r="AF49" s="80" t="s">
        <v>2661</v>
      </c>
      <c r="AG49" s="80" t="s">
        <v>32</v>
      </c>
      <c r="AH49" s="80" t="s">
        <v>274</v>
      </c>
      <c r="AI49" s="80" t="s">
        <v>23</v>
      </c>
      <c r="AJ49" s="80" t="s">
        <v>2661</v>
      </c>
      <c r="AK49" s="80" t="s">
        <v>26</v>
      </c>
      <c r="AL49" s="80" t="s">
        <v>276</v>
      </c>
    </row>
    <row r="50" spans="1:38" s="80" customFormat="1" ht="50.1" customHeight="1" x14ac:dyDescent="0.2">
      <c r="A50" s="3">
        <v>45379.554541400459</v>
      </c>
      <c r="B50" s="1" t="s">
        <v>2438</v>
      </c>
      <c r="C50" s="80" t="s">
        <v>2439</v>
      </c>
      <c r="D50" s="80" t="s">
        <v>23</v>
      </c>
      <c r="E50" s="80" t="s">
        <v>2661</v>
      </c>
      <c r="F50" s="80" t="s">
        <v>32</v>
      </c>
      <c r="G50" s="80" t="s">
        <v>2440</v>
      </c>
      <c r="H50" s="80" t="s">
        <v>23</v>
      </c>
      <c r="I50" s="80" t="s">
        <v>24</v>
      </c>
      <c r="J50" s="83" t="s">
        <v>2801</v>
      </c>
      <c r="K50" s="80" t="s">
        <v>26</v>
      </c>
      <c r="L50" s="80" t="s">
        <v>2441</v>
      </c>
      <c r="M50" s="80" t="s">
        <v>24</v>
      </c>
      <c r="N50" s="80" t="s">
        <v>2442</v>
      </c>
      <c r="O50" s="80" t="s">
        <v>20</v>
      </c>
      <c r="P50" s="80" t="s">
        <v>20</v>
      </c>
      <c r="Q50" s="80" t="s">
        <v>23</v>
      </c>
      <c r="R50" s="80" t="s">
        <v>2661</v>
      </c>
      <c r="S50" s="80" t="s">
        <v>24</v>
      </c>
      <c r="T50" s="80" t="s">
        <v>2443</v>
      </c>
      <c r="U50" s="80" t="s">
        <v>69</v>
      </c>
      <c r="V50" s="80" t="s">
        <v>2444</v>
      </c>
      <c r="W50" s="80" t="s">
        <v>14</v>
      </c>
      <c r="X50" s="80" t="s">
        <v>2445</v>
      </c>
      <c r="Y50" s="80" t="s">
        <v>69</v>
      </c>
      <c r="Z50" s="80" t="s">
        <v>2446</v>
      </c>
      <c r="AA50" s="80" t="s">
        <v>23</v>
      </c>
      <c r="AB50" s="80" t="s">
        <v>2661</v>
      </c>
      <c r="AC50" s="80" t="s">
        <v>26</v>
      </c>
      <c r="AD50" s="80" t="s">
        <v>2447</v>
      </c>
      <c r="AE50" s="80" t="s">
        <v>23</v>
      </c>
      <c r="AF50" s="80" t="s">
        <v>2661</v>
      </c>
      <c r="AG50" s="80" t="s">
        <v>26</v>
      </c>
      <c r="AH50" s="80" t="s">
        <v>2448</v>
      </c>
      <c r="AI50" s="80" t="s">
        <v>23</v>
      </c>
      <c r="AJ50" s="80" t="s">
        <v>2661</v>
      </c>
      <c r="AK50" s="80" t="s">
        <v>24</v>
      </c>
      <c r="AL50" s="80" t="s">
        <v>2449</v>
      </c>
    </row>
    <row r="51" spans="1:38" s="80" customFormat="1" ht="50.1" customHeight="1" x14ac:dyDescent="0.2">
      <c r="A51" s="3">
        <v>45331.364684224536</v>
      </c>
      <c r="B51" s="1" t="s">
        <v>905</v>
      </c>
      <c r="C51" s="80" t="s">
        <v>906</v>
      </c>
      <c r="D51" s="80" t="s">
        <v>20</v>
      </c>
      <c r="E51" s="80" t="s">
        <v>891</v>
      </c>
      <c r="F51" s="80" t="s">
        <v>2661</v>
      </c>
      <c r="G51" s="80" t="s">
        <v>2661</v>
      </c>
      <c r="H51" s="80" t="s">
        <v>23</v>
      </c>
      <c r="I51" s="80" t="s">
        <v>32</v>
      </c>
      <c r="J51" s="83" t="s">
        <v>2802</v>
      </c>
      <c r="K51" s="80" t="s">
        <v>69</v>
      </c>
      <c r="L51" s="80" t="s">
        <v>892</v>
      </c>
      <c r="M51" s="80" t="s">
        <v>32</v>
      </c>
      <c r="N51" s="80" t="s">
        <v>902</v>
      </c>
      <c r="O51" s="80" t="s">
        <v>23</v>
      </c>
      <c r="P51" s="80" t="s">
        <v>20</v>
      </c>
      <c r="Q51" s="80" t="s">
        <v>23</v>
      </c>
      <c r="R51" s="80" t="s">
        <v>2661</v>
      </c>
      <c r="S51" s="80" t="s">
        <v>26</v>
      </c>
      <c r="T51" s="80" t="s">
        <v>907</v>
      </c>
      <c r="U51" s="80" t="s">
        <v>26</v>
      </c>
      <c r="V51" s="80" t="s">
        <v>908</v>
      </c>
      <c r="W51" s="80" t="s">
        <v>29</v>
      </c>
      <c r="X51" s="80" t="s">
        <v>896</v>
      </c>
      <c r="Y51" s="80" t="s">
        <v>29</v>
      </c>
      <c r="Z51" s="80" t="s">
        <v>896</v>
      </c>
      <c r="AA51" s="80" t="s">
        <v>23</v>
      </c>
      <c r="AB51" s="80" t="s">
        <v>2661</v>
      </c>
      <c r="AC51" s="80" t="s">
        <v>32</v>
      </c>
      <c r="AD51" s="80" t="s">
        <v>909</v>
      </c>
      <c r="AE51" s="80" t="s">
        <v>23</v>
      </c>
      <c r="AF51" s="80" t="s">
        <v>2661</v>
      </c>
      <c r="AG51" s="80" t="s">
        <v>32</v>
      </c>
      <c r="AH51" s="80" t="s">
        <v>898</v>
      </c>
      <c r="AI51" s="80" t="s">
        <v>23</v>
      </c>
      <c r="AJ51" s="80" t="s">
        <v>2661</v>
      </c>
      <c r="AK51" s="80" t="s">
        <v>26</v>
      </c>
      <c r="AL51" s="80" t="s">
        <v>899</v>
      </c>
    </row>
    <row r="52" spans="1:38" s="80" customFormat="1" ht="50.1" customHeight="1" x14ac:dyDescent="0.2">
      <c r="A52" s="3">
        <v>45378.689516238424</v>
      </c>
      <c r="B52" s="1" t="s">
        <v>2342</v>
      </c>
      <c r="C52" s="80" t="s">
        <v>2343</v>
      </c>
      <c r="D52" s="80" t="s">
        <v>23</v>
      </c>
      <c r="E52" s="80" t="s">
        <v>2661</v>
      </c>
      <c r="F52" s="80" t="s">
        <v>26</v>
      </c>
      <c r="G52" s="80" t="s">
        <v>2344</v>
      </c>
      <c r="H52" s="80" t="s">
        <v>20</v>
      </c>
      <c r="I52" s="80" t="s">
        <v>2661</v>
      </c>
      <c r="J52" s="83" t="s">
        <v>2661</v>
      </c>
      <c r="K52" s="80" t="s">
        <v>2661</v>
      </c>
      <c r="L52" s="80" t="s">
        <v>2661</v>
      </c>
      <c r="M52" s="80" t="s">
        <v>2661</v>
      </c>
      <c r="N52" s="80" t="s">
        <v>2661</v>
      </c>
      <c r="O52" s="80" t="s">
        <v>20</v>
      </c>
      <c r="P52" s="80" t="s">
        <v>20</v>
      </c>
      <c r="Q52" s="80" t="s">
        <v>23</v>
      </c>
      <c r="R52" s="80" t="s">
        <v>2661</v>
      </c>
      <c r="S52" s="80" t="s">
        <v>24</v>
      </c>
      <c r="T52" s="80" t="s">
        <v>2345</v>
      </c>
      <c r="U52" s="80" t="s">
        <v>26</v>
      </c>
      <c r="V52" s="80" t="s">
        <v>2346</v>
      </c>
      <c r="W52" s="80" t="s">
        <v>32</v>
      </c>
      <c r="X52" s="80" t="s">
        <v>2347</v>
      </c>
      <c r="Y52" s="80" t="s">
        <v>69</v>
      </c>
      <c r="Z52" s="80" t="s">
        <v>2348</v>
      </c>
      <c r="AA52" s="80" t="s">
        <v>23</v>
      </c>
      <c r="AB52" s="80" t="s">
        <v>2661</v>
      </c>
      <c r="AC52" s="80" t="s">
        <v>26</v>
      </c>
      <c r="AD52" s="80" t="s">
        <v>2349</v>
      </c>
      <c r="AE52" s="80" t="s">
        <v>23</v>
      </c>
      <c r="AF52" s="80" t="s">
        <v>2661</v>
      </c>
      <c r="AG52" s="80" t="s">
        <v>26</v>
      </c>
      <c r="AH52" s="80" t="s">
        <v>2350</v>
      </c>
      <c r="AI52" s="80" t="s">
        <v>20</v>
      </c>
      <c r="AJ52" s="80" t="s">
        <v>2351</v>
      </c>
      <c r="AK52" s="80" t="s">
        <v>2661</v>
      </c>
      <c r="AL52" s="80" t="s">
        <v>2661</v>
      </c>
    </row>
    <row r="53" spans="1:38" s="80" customFormat="1" ht="50.1" customHeight="1" x14ac:dyDescent="0.2">
      <c r="A53" s="3">
        <v>45376.774002812497</v>
      </c>
      <c r="B53" s="1" t="s">
        <v>910</v>
      </c>
      <c r="C53" s="80" t="s">
        <v>911</v>
      </c>
      <c r="D53" s="80" t="s">
        <v>23</v>
      </c>
      <c r="E53" s="80" t="s">
        <v>2661</v>
      </c>
      <c r="F53" s="80" t="s">
        <v>24</v>
      </c>
      <c r="G53" s="80" t="s">
        <v>912</v>
      </c>
      <c r="H53" s="80" t="s">
        <v>23</v>
      </c>
      <c r="I53" s="80" t="s">
        <v>24</v>
      </c>
      <c r="J53" s="83" t="s">
        <v>2803</v>
      </c>
      <c r="K53" s="80" t="s">
        <v>32</v>
      </c>
      <c r="L53" s="80" t="s">
        <v>913</v>
      </c>
      <c r="M53" s="80" t="s">
        <v>26</v>
      </c>
      <c r="N53" s="80" t="s">
        <v>914</v>
      </c>
      <c r="O53" s="80" t="s">
        <v>23</v>
      </c>
      <c r="P53" s="80" t="s">
        <v>23</v>
      </c>
      <c r="Q53" s="80" t="s">
        <v>23</v>
      </c>
      <c r="R53" s="80" t="s">
        <v>2661</v>
      </c>
      <c r="S53" s="80" t="s">
        <v>24</v>
      </c>
      <c r="T53" s="80" t="s">
        <v>915</v>
      </c>
      <c r="U53" s="80" t="s">
        <v>26</v>
      </c>
      <c r="V53" s="80" t="s">
        <v>916</v>
      </c>
      <c r="W53" s="80" t="s">
        <v>24</v>
      </c>
      <c r="X53" s="80" t="s">
        <v>917</v>
      </c>
      <c r="Y53" s="80" t="s">
        <v>24</v>
      </c>
      <c r="Z53" s="80" t="s">
        <v>918</v>
      </c>
      <c r="AA53" s="80" t="s">
        <v>23</v>
      </c>
      <c r="AB53" s="80" t="s">
        <v>2661</v>
      </c>
      <c r="AC53" s="80" t="s">
        <v>24</v>
      </c>
      <c r="AD53" s="80" t="s">
        <v>919</v>
      </c>
      <c r="AE53" s="80" t="s">
        <v>23</v>
      </c>
      <c r="AF53" s="80" t="s">
        <v>2661</v>
      </c>
      <c r="AG53" s="80" t="s">
        <v>24</v>
      </c>
      <c r="AH53" s="80" t="s">
        <v>920</v>
      </c>
      <c r="AI53" s="80" t="s">
        <v>23</v>
      </c>
      <c r="AJ53" s="80" t="s">
        <v>2661</v>
      </c>
      <c r="AK53" s="80" t="s">
        <v>26</v>
      </c>
      <c r="AL53" s="80" t="s">
        <v>921</v>
      </c>
    </row>
    <row r="54" spans="1:38" s="80" customFormat="1" ht="50.1" customHeight="1" x14ac:dyDescent="0.2">
      <c r="A54" s="3">
        <v>45376.606918784717</v>
      </c>
      <c r="B54" s="1" t="s">
        <v>1435</v>
      </c>
      <c r="C54" s="80" t="s">
        <v>1436</v>
      </c>
      <c r="D54" s="80" t="s">
        <v>23</v>
      </c>
      <c r="E54" s="80" t="s">
        <v>2661</v>
      </c>
      <c r="F54" s="80" t="s">
        <v>24</v>
      </c>
      <c r="G54" s="80" t="s">
        <v>1437</v>
      </c>
      <c r="H54" s="80" t="s">
        <v>23</v>
      </c>
      <c r="I54" s="80" t="s">
        <v>26</v>
      </c>
      <c r="J54" s="83" t="s">
        <v>1438</v>
      </c>
      <c r="K54" s="80" t="s">
        <v>26</v>
      </c>
      <c r="L54" s="80" t="s">
        <v>1439</v>
      </c>
      <c r="M54" s="80" t="s">
        <v>26</v>
      </c>
      <c r="N54" s="80" t="s">
        <v>1438</v>
      </c>
      <c r="O54" s="80" t="s">
        <v>23</v>
      </c>
      <c r="P54" s="80" t="s">
        <v>23</v>
      </c>
      <c r="Q54" s="80" t="s">
        <v>23</v>
      </c>
      <c r="R54" s="80" t="s">
        <v>2661</v>
      </c>
      <c r="S54" s="80" t="s">
        <v>24</v>
      </c>
      <c r="T54" s="80" t="s">
        <v>1440</v>
      </c>
      <c r="U54" s="80" t="s">
        <v>26</v>
      </c>
      <c r="V54" s="80" t="s">
        <v>1440</v>
      </c>
      <c r="W54" s="80" t="s">
        <v>26</v>
      </c>
      <c r="X54" s="80" t="s">
        <v>1440</v>
      </c>
      <c r="Y54" s="80" t="s">
        <v>26</v>
      </c>
      <c r="Z54" s="80" t="s">
        <v>1440</v>
      </c>
      <c r="AA54" s="80" t="s">
        <v>23</v>
      </c>
      <c r="AB54" s="80" t="s">
        <v>2661</v>
      </c>
      <c r="AC54" s="80" t="s">
        <v>26</v>
      </c>
      <c r="AD54" s="80" t="s">
        <v>1441</v>
      </c>
      <c r="AE54" s="80" t="s">
        <v>23</v>
      </c>
      <c r="AF54" s="80" t="s">
        <v>2661</v>
      </c>
      <c r="AG54" s="80" t="s">
        <v>26</v>
      </c>
      <c r="AH54" s="80" t="s">
        <v>1442</v>
      </c>
      <c r="AI54" s="80" t="s">
        <v>23</v>
      </c>
      <c r="AJ54" s="80" t="s">
        <v>2661</v>
      </c>
      <c r="AK54" s="80" t="s">
        <v>26</v>
      </c>
      <c r="AL54" s="80" t="s">
        <v>1440</v>
      </c>
    </row>
    <row r="55" spans="1:38" s="80" customFormat="1" ht="50.1" customHeight="1" x14ac:dyDescent="0.2">
      <c r="A55" s="3">
        <v>45373.510749884255</v>
      </c>
      <c r="B55" s="1" t="s">
        <v>2024</v>
      </c>
      <c r="C55" s="80" t="s">
        <v>2025</v>
      </c>
      <c r="D55" s="80" t="s">
        <v>23</v>
      </c>
      <c r="E55" s="80" t="s">
        <v>2661</v>
      </c>
      <c r="F55" s="80" t="s">
        <v>24</v>
      </c>
      <c r="G55" s="80" t="s">
        <v>2026</v>
      </c>
      <c r="H55" s="80" t="s">
        <v>23</v>
      </c>
      <c r="I55" s="80" t="s">
        <v>24</v>
      </c>
      <c r="J55" s="83" t="s">
        <v>2027</v>
      </c>
      <c r="K55" s="80" t="s">
        <v>24</v>
      </c>
      <c r="L55" s="80" t="s">
        <v>2027</v>
      </c>
      <c r="M55" s="80" t="s">
        <v>24</v>
      </c>
      <c r="N55" s="80" t="s">
        <v>2027</v>
      </c>
      <c r="O55" s="80" t="s">
        <v>23</v>
      </c>
      <c r="P55" s="80" t="s">
        <v>23</v>
      </c>
      <c r="Q55" s="80" t="s">
        <v>23</v>
      </c>
      <c r="R55" s="80" t="s">
        <v>2661</v>
      </c>
      <c r="S55" s="80" t="s">
        <v>29</v>
      </c>
      <c r="T55" s="80" t="s">
        <v>2028</v>
      </c>
      <c r="U55" s="80" t="s">
        <v>29</v>
      </c>
      <c r="V55" s="80" t="s">
        <v>2029</v>
      </c>
      <c r="W55" s="80" t="s">
        <v>29</v>
      </c>
      <c r="X55" s="80" t="s">
        <v>2030</v>
      </c>
      <c r="Y55" s="80" t="s">
        <v>29</v>
      </c>
      <c r="Z55" s="80" t="s">
        <v>2031</v>
      </c>
      <c r="AA55" s="80" t="s">
        <v>23</v>
      </c>
      <c r="AB55" s="80" t="s">
        <v>2661</v>
      </c>
      <c r="AC55" s="80" t="s">
        <v>24</v>
      </c>
      <c r="AD55" s="80" t="s">
        <v>2032</v>
      </c>
      <c r="AE55" s="80" t="s">
        <v>23</v>
      </c>
      <c r="AF55" s="80" t="s">
        <v>2661</v>
      </c>
      <c r="AG55" s="80" t="s">
        <v>29</v>
      </c>
      <c r="AH55" s="80" t="s">
        <v>2033</v>
      </c>
      <c r="AI55" s="80" t="s">
        <v>23</v>
      </c>
      <c r="AJ55" s="80" t="s">
        <v>2661</v>
      </c>
      <c r="AK55" s="80" t="s">
        <v>26</v>
      </c>
      <c r="AL55" s="80" t="s">
        <v>1522</v>
      </c>
    </row>
    <row r="56" spans="1:38" s="80" customFormat="1" ht="50.1" customHeight="1" x14ac:dyDescent="0.2">
      <c r="A56" s="3">
        <v>45366.59060570602</v>
      </c>
      <c r="B56" s="1" t="s">
        <v>1725</v>
      </c>
      <c r="C56" s="80" t="s">
        <v>1726</v>
      </c>
      <c r="D56" s="80" t="s">
        <v>23</v>
      </c>
      <c r="E56" s="80" t="s">
        <v>2661</v>
      </c>
      <c r="F56" s="80" t="s">
        <v>26</v>
      </c>
      <c r="G56" s="80" t="s">
        <v>1727</v>
      </c>
      <c r="H56" s="80" t="s">
        <v>23</v>
      </c>
      <c r="I56" s="80" t="s">
        <v>24</v>
      </c>
      <c r="J56" s="83" t="s">
        <v>2752</v>
      </c>
      <c r="K56" s="80" t="s">
        <v>24</v>
      </c>
      <c r="L56" s="80" t="s">
        <v>1728</v>
      </c>
      <c r="M56" s="80" t="s">
        <v>32</v>
      </c>
      <c r="N56" s="80" t="s">
        <v>1729</v>
      </c>
      <c r="O56" s="80" t="s">
        <v>23</v>
      </c>
      <c r="P56" s="80" t="s">
        <v>23</v>
      </c>
      <c r="Q56" s="80" t="s">
        <v>23</v>
      </c>
      <c r="R56" s="80" t="s">
        <v>2661</v>
      </c>
      <c r="S56" s="80" t="s">
        <v>29</v>
      </c>
      <c r="T56" s="80" t="s">
        <v>1730</v>
      </c>
      <c r="U56" s="80" t="s">
        <v>29</v>
      </c>
      <c r="V56" s="80" t="s">
        <v>1730</v>
      </c>
      <c r="W56" s="80" t="s">
        <v>29</v>
      </c>
      <c r="X56" s="80" t="s">
        <v>1731</v>
      </c>
      <c r="Y56" s="80" t="s">
        <v>29</v>
      </c>
      <c r="Z56" s="80" t="s">
        <v>1731</v>
      </c>
      <c r="AA56" s="80" t="s">
        <v>23</v>
      </c>
      <c r="AB56" s="80" t="s">
        <v>2661</v>
      </c>
      <c r="AC56" s="80" t="s">
        <v>24</v>
      </c>
      <c r="AD56" s="80" t="s">
        <v>1732</v>
      </c>
      <c r="AE56" s="80" t="s">
        <v>23</v>
      </c>
      <c r="AF56" s="80" t="s">
        <v>2661</v>
      </c>
      <c r="AG56" s="80" t="s">
        <v>69</v>
      </c>
      <c r="AH56" s="80" t="s">
        <v>1733</v>
      </c>
      <c r="AI56" s="80" t="s">
        <v>23</v>
      </c>
      <c r="AJ56" s="80" t="s">
        <v>2661</v>
      </c>
      <c r="AK56" s="80" t="s">
        <v>32</v>
      </c>
      <c r="AL56" s="80" t="s">
        <v>1734</v>
      </c>
    </row>
    <row r="57" spans="1:38" s="80" customFormat="1" ht="50.1" customHeight="1" x14ac:dyDescent="0.2">
      <c r="A57" s="3">
        <v>45351.715425312497</v>
      </c>
      <c r="B57" s="1" t="s">
        <v>1351</v>
      </c>
      <c r="C57" s="80" t="s">
        <v>1352</v>
      </c>
      <c r="D57" s="80" t="s">
        <v>23</v>
      </c>
      <c r="E57" s="80" t="s">
        <v>2661</v>
      </c>
      <c r="F57" s="80" t="s">
        <v>26</v>
      </c>
      <c r="G57" s="80" t="s">
        <v>1353</v>
      </c>
      <c r="H57" s="80" t="s">
        <v>23</v>
      </c>
      <c r="I57" s="80" t="s">
        <v>26</v>
      </c>
      <c r="J57" s="83" t="s">
        <v>2804</v>
      </c>
      <c r="K57" s="80" t="s">
        <v>26</v>
      </c>
      <c r="L57" s="80" t="s">
        <v>1354</v>
      </c>
      <c r="M57" s="80" t="s">
        <v>26</v>
      </c>
      <c r="N57" s="80" t="s">
        <v>1355</v>
      </c>
      <c r="O57" s="80" t="s">
        <v>20</v>
      </c>
      <c r="P57" s="80" t="s">
        <v>23</v>
      </c>
      <c r="Q57" s="80" t="s">
        <v>23</v>
      </c>
      <c r="R57" s="80" t="s">
        <v>2661</v>
      </c>
      <c r="S57" s="80" t="s">
        <v>24</v>
      </c>
      <c r="T57" s="80" t="s">
        <v>1356</v>
      </c>
      <c r="U57" s="80" t="s">
        <v>24</v>
      </c>
      <c r="V57" s="80" t="s">
        <v>1357</v>
      </c>
      <c r="W57" s="80" t="s">
        <v>26</v>
      </c>
      <c r="X57" s="80" t="s">
        <v>1358</v>
      </c>
      <c r="Y57" s="80" t="s">
        <v>24</v>
      </c>
      <c r="Z57" s="80" t="s">
        <v>1359</v>
      </c>
      <c r="AA57" s="80" t="s">
        <v>23</v>
      </c>
      <c r="AB57" s="80" t="s">
        <v>2661</v>
      </c>
      <c r="AC57" s="80" t="s">
        <v>24</v>
      </c>
      <c r="AD57" s="80" t="s">
        <v>1360</v>
      </c>
      <c r="AE57" s="80" t="s">
        <v>23</v>
      </c>
      <c r="AF57" s="80" t="s">
        <v>2661</v>
      </c>
      <c r="AG57" s="80" t="s">
        <v>26</v>
      </c>
      <c r="AH57" s="80" t="s">
        <v>1361</v>
      </c>
      <c r="AI57" s="80" t="s">
        <v>23</v>
      </c>
      <c r="AJ57" s="80" t="s">
        <v>2661</v>
      </c>
      <c r="AK57" s="80" t="s">
        <v>24</v>
      </c>
      <c r="AL57" s="80" t="s">
        <v>1362</v>
      </c>
    </row>
    <row r="58" spans="1:38" s="80" customFormat="1" ht="50.1" customHeight="1" x14ac:dyDescent="0.2">
      <c r="A58" s="3">
        <v>45377.605639502312</v>
      </c>
      <c r="B58" s="1" t="s">
        <v>2235</v>
      </c>
      <c r="C58" s="80" t="s">
        <v>2236</v>
      </c>
      <c r="D58" s="80" t="s">
        <v>23</v>
      </c>
      <c r="E58" s="80" t="s">
        <v>2661</v>
      </c>
      <c r="F58" s="80" t="s">
        <v>26</v>
      </c>
      <c r="G58" s="80" t="s">
        <v>2237</v>
      </c>
      <c r="H58" s="80" t="s">
        <v>23</v>
      </c>
      <c r="I58" s="80" t="s">
        <v>24</v>
      </c>
      <c r="J58" s="83" t="s">
        <v>2805</v>
      </c>
      <c r="K58" s="80" t="s">
        <v>24</v>
      </c>
      <c r="L58" s="80" t="s">
        <v>2238</v>
      </c>
      <c r="M58" s="80" t="s">
        <v>24</v>
      </c>
      <c r="N58" s="80" t="s">
        <v>2239</v>
      </c>
      <c r="O58" s="80" t="s">
        <v>23</v>
      </c>
      <c r="P58" s="80" t="s">
        <v>23</v>
      </c>
      <c r="Q58" s="80" t="s">
        <v>23</v>
      </c>
      <c r="R58" s="80" t="s">
        <v>2661</v>
      </c>
      <c r="S58" s="80" t="s">
        <v>29</v>
      </c>
      <c r="T58" s="80" t="s">
        <v>2240</v>
      </c>
      <c r="U58" s="80" t="s">
        <v>26</v>
      </c>
      <c r="V58" s="80" t="s">
        <v>2241</v>
      </c>
      <c r="W58" s="80" t="s">
        <v>26</v>
      </c>
      <c r="X58" s="80" t="s">
        <v>2242</v>
      </c>
      <c r="Y58" s="80" t="s">
        <v>24</v>
      </c>
      <c r="Z58" s="80" t="s">
        <v>14</v>
      </c>
      <c r="AA58" s="80" t="s">
        <v>23</v>
      </c>
      <c r="AB58" s="80" t="s">
        <v>2661</v>
      </c>
      <c r="AC58" s="80" t="s">
        <v>24</v>
      </c>
      <c r="AD58" s="80" t="s">
        <v>2243</v>
      </c>
      <c r="AE58" s="80" t="s">
        <v>23</v>
      </c>
      <c r="AF58" s="80" t="s">
        <v>2661</v>
      </c>
      <c r="AG58" s="80" t="s">
        <v>24</v>
      </c>
      <c r="AH58" s="80" t="s">
        <v>2244</v>
      </c>
      <c r="AI58" s="80" t="s">
        <v>23</v>
      </c>
      <c r="AJ58" s="80" t="s">
        <v>2661</v>
      </c>
      <c r="AK58" s="80" t="s">
        <v>29</v>
      </c>
      <c r="AL58" s="80" t="s">
        <v>2245</v>
      </c>
    </row>
    <row r="59" spans="1:38" s="80" customFormat="1" ht="50.1" customHeight="1" x14ac:dyDescent="0.2">
      <c r="A59" s="3">
        <v>45330.412463576387</v>
      </c>
      <c r="B59" s="1" t="s">
        <v>861</v>
      </c>
      <c r="C59" s="80" t="s">
        <v>862</v>
      </c>
      <c r="D59" s="80" t="s">
        <v>23</v>
      </c>
      <c r="E59" s="80" t="s">
        <v>2661</v>
      </c>
      <c r="F59" s="80" t="s">
        <v>26</v>
      </c>
      <c r="G59" s="80" t="s">
        <v>863</v>
      </c>
      <c r="H59" s="80" t="s">
        <v>23</v>
      </c>
      <c r="I59" s="80" t="s">
        <v>24</v>
      </c>
      <c r="J59" s="83" t="s">
        <v>2806</v>
      </c>
      <c r="K59" s="80" t="s">
        <v>32</v>
      </c>
      <c r="L59" s="80" t="s">
        <v>864</v>
      </c>
      <c r="M59" s="80" t="s">
        <v>26</v>
      </c>
      <c r="N59" s="80" t="s">
        <v>865</v>
      </c>
      <c r="O59" s="80" t="s">
        <v>23</v>
      </c>
      <c r="P59" s="80" t="s">
        <v>23</v>
      </c>
      <c r="Q59" s="80" t="s">
        <v>23</v>
      </c>
      <c r="R59" s="80" t="s">
        <v>2661</v>
      </c>
      <c r="S59" s="80" t="s">
        <v>26</v>
      </c>
      <c r="T59" s="80" t="s">
        <v>866</v>
      </c>
      <c r="U59" s="80" t="s">
        <v>26</v>
      </c>
      <c r="V59" s="80" t="s">
        <v>866</v>
      </c>
      <c r="W59" s="80" t="s">
        <v>14</v>
      </c>
      <c r="X59" s="80" t="s">
        <v>867</v>
      </c>
      <c r="Y59" s="80" t="s">
        <v>29</v>
      </c>
      <c r="Z59" s="80" t="s">
        <v>868</v>
      </c>
      <c r="AA59" s="80" t="s">
        <v>23</v>
      </c>
      <c r="AB59" s="80" t="s">
        <v>2661</v>
      </c>
      <c r="AC59" s="80" t="s">
        <v>26</v>
      </c>
      <c r="AD59" s="80" t="s">
        <v>869</v>
      </c>
      <c r="AE59" s="80" t="s">
        <v>23</v>
      </c>
      <c r="AF59" s="80" t="s">
        <v>2661</v>
      </c>
      <c r="AG59" s="80" t="s">
        <v>26</v>
      </c>
      <c r="AH59" s="80" t="s">
        <v>870</v>
      </c>
      <c r="AI59" s="80" t="s">
        <v>23</v>
      </c>
      <c r="AJ59" s="80" t="s">
        <v>2661</v>
      </c>
      <c r="AK59" s="80" t="s">
        <v>26</v>
      </c>
      <c r="AL59" s="80" t="s">
        <v>871</v>
      </c>
    </row>
    <row r="60" spans="1:38" s="80" customFormat="1" ht="50.1" customHeight="1" x14ac:dyDescent="0.2">
      <c r="A60" s="3">
        <v>45379.456430057871</v>
      </c>
      <c r="B60" s="1" t="s">
        <v>1523</v>
      </c>
      <c r="C60" s="80" t="s">
        <v>1524</v>
      </c>
      <c r="D60" s="80" t="s">
        <v>23</v>
      </c>
      <c r="E60" s="80" t="s">
        <v>2661</v>
      </c>
      <c r="F60" s="80" t="s">
        <v>24</v>
      </c>
      <c r="G60" s="80" t="s">
        <v>1525</v>
      </c>
      <c r="H60" s="80" t="s">
        <v>23</v>
      </c>
      <c r="I60" s="80" t="s">
        <v>26</v>
      </c>
      <c r="J60" s="83" t="s">
        <v>2807</v>
      </c>
      <c r="K60" s="80" t="s">
        <v>69</v>
      </c>
      <c r="L60" s="80" t="s">
        <v>1526</v>
      </c>
      <c r="M60" s="80" t="s">
        <v>24</v>
      </c>
      <c r="N60" s="80" t="s">
        <v>1527</v>
      </c>
      <c r="O60" s="80" t="s">
        <v>23</v>
      </c>
      <c r="P60" s="80" t="s">
        <v>23</v>
      </c>
      <c r="Q60" s="80" t="s">
        <v>23</v>
      </c>
      <c r="R60" s="80" t="s">
        <v>2661</v>
      </c>
      <c r="S60" s="80" t="s">
        <v>24</v>
      </c>
      <c r="T60" s="80" t="s">
        <v>1528</v>
      </c>
      <c r="U60" s="80" t="s">
        <v>24</v>
      </c>
      <c r="V60" s="80" t="s">
        <v>14</v>
      </c>
      <c r="W60" s="80" t="s">
        <v>32</v>
      </c>
      <c r="X60" s="80" t="s">
        <v>1529</v>
      </c>
      <c r="Y60" s="80" t="s">
        <v>69</v>
      </c>
      <c r="Z60" s="80" t="s">
        <v>1530</v>
      </c>
      <c r="AA60" s="80" t="s">
        <v>23</v>
      </c>
      <c r="AB60" s="80" t="s">
        <v>2661</v>
      </c>
      <c r="AC60" s="80" t="s">
        <v>24</v>
      </c>
      <c r="AD60" s="80" t="s">
        <v>1531</v>
      </c>
      <c r="AE60" s="80" t="s">
        <v>23</v>
      </c>
      <c r="AF60" s="80" t="s">
        <v>2661</v>
      </c>
      <c r="AG60" s="80" t="s">
        <v>26</v>
      </c>
      <c r="AH60" s="80" t="s">
        <v>14</v>
      </c>
      <c r="AI60" s="80" t="s">
        <v>23</v>
      </c>
      <c r="AJ60" s="80" t="s">
        <v>2661</v>
      </c>
      <c r="AK60" s="80" t="s">
        <v>24</v>
      </c>
      <c r="AL60" s="80" t="s">
        <v>1532</v>
      </c>
    </row>
    <row r="61" spans="1:38" s="80" customFormat="1" ht="50.1" customHeight="1" x14ac:dyDescent="0.2">
      <c r="A61" s="3">
        <v>45321.883502199074</v>
      </c>
      <c r="B61" s="1" t="s">
        <v>579</v>
      </c>
      <c r="C61" s="80" t="s">
        <v>580</v>
      </c>
      <c r="D61" s="80" t="s">
        <v>23</v>
      </c>
      <c r="E61" s="80" t="s">
        <v>2661</v>
      </c>
      <c r="F61" s="80" t="s">
        <v>26</v>
      </c>
      <c r="G61" s="80" t="s">
        <v>581</v>
      </c>
      <c r="H61" s="80" t="s">
        <v>23</v>
      </c>
      <c r="I61" s="80" t="s">
        <v>26</v>
      </c>
      <c r="J61" s="83" t="s">
        <v>582</v>
      </c>
      <c r="K61" s="80" t="s">
        <v>32</v>
      </c>
      <c r="L61" s="80" t="s">
        <v>582</v>
      </c>
      <c r="M61" s="80" t="s">
        <v>69</v>
      </c>
      <c r="N61" s="80" t="s">
        <v>583</v>
      </c>
      <c r="O61" s="80" t="s">
        <v>23</v>
      </c>
      <c r="P61" s="80" t="s">
        <v>23</v>
      </c>
      <c r="Q61" s="80" t="s">
        <v>23</v>
      </c>
      <c r="R61" s="80" t="s">
        <v>2661</v>
      </c>
      <c r="S61" s="80" t="s">
        <v>24</v>
      </c>
      <c r="T61" s="80" t="s">
        <v>584</v>
      </c>
      <c r="U61" s="80" t="s">
        <v>24</v>
      </c>
      <c r="V61" s="80" t="s">
        <v>585</v>
      </c>
      <c r="W61" s="80" t="s">
        <v>69</v>
      </c>
      <c r="X61" s="80" t="s">
        <v>586</v>
      </c>
      <c r="Y61" s="80" t="s">
        <v>29</v>
      </c>
      <c r="Z61" s="80" t="s">
        <v>587</v>
      </c>
      <c r="AA61" s="80" t="s">
        <v>23</v>
      </c>
      <c r="AB61" s="80" t="s">
        <v>2661</v>
      </c>
      <c r="AC61" s="80" t="s">
        <v>24</v>
      </c>
      <c r="AD61" s="80" t="s">
        <v>588</v>
      </c>
      <c r="AE61" s="80" t="s">
        <v>23</v>
      </c>
      <c r="AF61" s="80" t="s">
        <v>2661</v>
      </c>
      <c r="AG61" s="80" t="s">
        <v>26</v>
      </c>
      <c r="AH61" s="80" t="s">
        <v>589</v>
      </c>
      <c r="AI61" s="80" t="s">
        <v>23</v>
      </c>
      <c r="AJ61" s="80" t="s">
        <v>2661</v>
      </c>
      <c r="AK61" s="80" t="s">
        <v>32</v>
      </c>
      <c r="AL61" s="80" t="s">
        <v>582</v>
      </c>
    </row>
    <row r="62" spans="1:38" s="80" customFormat="1" ht="50.1" customHeight="1" x14ac:dyDescent="0.2">
      <c r="A62" s="3">
        <v>45379.492292708332</v>
      </c>
      <c r="B62" s="1" t="s">
        <v>2376</v>
      </c>
      <c r="C62" s="80" t="s">
        <v>2377</v>
      </c>
      <c r="D62" s="80" t="s">
        <v>23</v>
      </c>
      <c r="E62" s="80" t="s">
        <v>2661</v>
      </c>
      <c r="F62" s="80" t="s">
        <v>32</v>
      </c>
      <c r="G62" s="80" t="s">
        <v>2378</v>
      </c>
      <c r="H62" s="80" t="s">
        <v>23</v>
      </c>
      <c r="I62" s="80" t="s">
        <v>32</v>
      </c>
      <c r="J62" s="83" t="s">
        <v>2808</v>
      </c>
      <c r="K62" s="80" t="s">
        <v>32</v>
      </c>
      <c r="L62" s="80" t="s">
        <v>2379</v>
      </c>
      <c r="M62" s="80" t="s">
        <v>32</v>
      </c>
      <c r="N62" s="80" t="s">
        <v>2380</v>
      </c>
      <c r="O62" s="80" t="s">
        <v>20</v>
      </c>
      <c r="P62" s="80" t="s">
        <v>20</v>
      </c>
      <c r="Q62" s="80" t="s">
        <v>23</v>
      </c>
      <c r="R62" s="80" t="s">
        <v>2661</v>
      </c>
      <c r="S62" s="80" t="s">
        <v>24</v>
      </c>
      <c r="T62" s="80" t="s">
        <v>2381</v>
      </c>
      <c r="U62" s="80" t="s">
        <v>24</v>
      </c>
      <c r="V62" s="80" t="s">
        <v>2382</v>
      </c>
      <c r="W62" s="80" t="s">
        <v>69</v>
      </c>
      <c r="X62" s="80" t="s">
        <v>2383</v>
      </c>
      <c r="Y62" s="80" t="s">
        <v>69</v>
      </c>
      <c r="Z62" s="80" t="s">
        <v>2383</v>
      </c>
      <c r="AA62" s="80" t="s">
        <v>23</v>
      </c>
      <c r="AB62" s="80" t="s">
        <v>2661</v>
      </c>
      <c r="AC62" s="80" t="s">
        <v>26</v>
      </c>
      <c r="AD62" s="80" t="s">
        <v>2384</v>
      </c>
      <c r="AE62" s="80" t="s">
        <v>23</v>
      </c>
      <c r="AF62" s="80" t="s">
        <v>2661</v>
      </c>
      <c r="AG62" s="80" t="s">
        <v>69</v>
      </c>
      <c r="AH62" s="80" t="s">
        <v>2385</v>
      </c>
      <c r="AI62" s="80" t="s">
        <v>20</v>
      </c>
      <c r="AJ62" s="80" t="s">
        <v>2386</v>
      </c>
      <c r="AK62" s="80" t="s">
        <v>2661</v>
      </c>
      <c r="AL62" s="80" t="s">
        <v>2661</v>
      </c>
    </row>
    <row r="63" spans="1:38" s="80" customFormat="1" ht="50.1" customHeight="1" x14ac:dyDescent="0.2">
      <c r="A63" s="3">
        <v>45380.757105752316</v>
      </c>
      <c r="B63" s="1" t="s">
        <v>1256</v>
      </c>
      <c r="C63" s="80" t="s">
        <v>1257</v>
      </c>
      <c r="D63" s="80" t="s">
        <v>23</v>
      </c>
      <c r="E63" s="80" t="s">
        <v>2661</v>
      </c>
      <c r="F63" s="80" t="s">
        <v>24</v>
      </c>
      <c r="G63" s="80" t="s">
        <v>1258</v>
      </c>
      <c r="H63" s="80" t="s">
        <v>23</v>
      </c>
      <c r="I63" s="80" t="s">
        <v>24</v>
      </c>
      <c r="J63" s="83" t="s">
        <v>1259</v>
      </c>
      <c r="K63" s="80" t="s">
        <v>26</v>
      </c>
      <c r="L63" s="80" t="s">
        <v>1260</v>
      </c>
      <c r="M63" s="80" t="s">
        <v>24</v>
      </c>
      <c r="N63" s="80" t="s">
        <v>1259</v>
      </c>
      <c r="O63" s="80" t="s">
        <v>23</v>
      </c>
      <c r="P63" s="80" t="s">
        <v>23</v>
      </c>
      <c r="Q63" s="80" t="s">
        <v>23</v>
      </c>
      <c r="R63" s="80" t="s">
        <v>2661</v>
      </c>
      <c r="S63" s="80" t="s">
        <v>24</v>
      </c>
      <c r="T63" s="80" t="s">
        <v>1261</v>
      </c>
      <c r="U63" s="80" t="s">
        <v>24</v>
      </c>
      <c r="V63" s="80" t="s">
        <v>1262</v>
      </c>
      <c r="W63" s="80" t="s">
        <v>24</v>
      </c>
      <c r="X63" s="80" t="s">
        <v>1263</v>
      </c>
      <c r="Y63" s="80" t="s">
        <v>29</v>
      </c>
      <c r="Z63" s="80" t="s">
        <v>1264</v>
      </c>
      <c r="AA63" s="80" t="s">
        <v>23</v>
      </c>
      <c r="AB63" s="80" t="s">
        <v>2661</v>
      </c>
      <c r="AC63" s="80" t="s">
        <v>26</v>
      </c>
      <c r="AD63" s="80" t="s">
        <v>1265</v>
      </c>
      <c r="AE63" s="80" t="s">
        <v>23</v>
      </c>
      <c r="AF63" s="80" t="s">
        <v>2661</v>
      </c>
      <c r="AG63" s="80" t="s">
        <v>24</v>
      </c>
      <c r="AH63" s="80" t="s">
        <v>1266</v>
      </c>
      <c r="AI63" s="80" t="s">
        <v>23</v>
      </c>
      <c r="AJ63" s="80" t="s">
        <v>2661</v>
      </c>
      <c r="AK63" s="80" t="s">
        <v>26</v>
      </c>
      <c r="AL63" s="80" t="s">
        <v>1267</v>
      </c>
    </row>
    <row r="64" spans="1:38" s="80" customFormat="1" ht="50.1" customHeight="1" x14ac:dyDescent="0.2">
      <c r="A64" s="3">
        <v>45377.617030902773</v>
      </c>
      <c r="B64" s="1" t="s">
        <v>2127</v>
      </c>
      <c r="C64" s="80" t="s">
        <v>2128</v>
      </c>
      <c r="D64" s="80" t="s">
        <v>23</v>
      </c>
      <c r="E64" s="80" t="s">
        <v>2661</v>
      </c>
      <c r="F64" s="80" t="s">
        <v>26</v>
      </c>
      <c r="G64" s="80" t="s">
        <v>2129</v>
      </c>
      <c r="H64" s="80" t="s">
        <v>23</v>
      </c>
      <c r="I64" s="80" t="s">
        <v>26</v>
      </c>
      <c r="J64" s="83" t="s">
        <v>2809</v>
      </c>
      <c r="K64" s="80" t="s">
        <v>26</v>
      </c>
      <c r="L64" s="80" t="s">
        <v>2130</v>
      </c>
      <c r="M64" s="80" t="s">
        <v>24</v>
      </c>
      <c r="N64" s="80" t="s">
        <v>2131</v>
      </c>
      <c r="O64" s="80" t="s">
        <v>23</v>
      </c>
      <c r="P64" s="80" t="s">
        <v>23</v>
      </c>
      <c r="Q64" s="80" t="s">
        <v>23</v>
      </c>
      <c r="R64" s="80" t="s">
        <v>2661</v>
      </c>
      <c r="S64" s="80" t="s">
        <v>26</v>
      </c>
      <c r="T64" s="80" t="s">
        <v>2132</v>
      </c>
      <c r="U64" s="80" t="s">
        <v>26</v>
      </c>
      <c r="V64" s="80" t="s">
        <v>2133</v>
      </c>
      <c r="W64" s="80" t="s">
        <v>24</v>
      </c>
      <c r="X64" s="80" t="s">
        <v>2134</v>
      </c>
      <c r="Y64" s="80" t="s">
        <v>24</v>
      </c>
      <c r="Z64" s="80" t="s">
        <v>2135</v>
      </c>
      <c r="AA64" s="80" t="s">
        <v>23</v>
      </c>
      <c r="AB64" s="80" t="s">
        <v>2661</v>
      </c>
      <c r="AC64" s="80" t="s">
        <v>26</v>
      </c>
      <c r="AD64" s="80" t="s">
        <v>2136</v>
      </c>
      <c r="AE64" s="80" t="s">
        <v>23</v>
      </c>
      <c r="AF64" s="80" t="s">
        <v>2661</v>
      </c>
      <c r="AG64" s="80" t="s">
        <v>24</v>
      </c>
      <c r="AH64" s="80" t="s">
        <v>2137</v>
      </c>
      <c r="AI64" s="80" t="s">
        <v>23</v>
      </c>
      <c r="AJ64" s="80" t="s">
        <v>2661</v>
      </c>
      <c r="AK64" s="80" t="s">
        <v>24</v>
      </c>
      <c r="AL64" s="80" t="s">
        <v>2138</v>
      </c>
    </row>
    <row r="65" spans="1:38" s="80" customFormat="1" ht="50.1" customHeight="1" x14ac:dyDescent="0.2">
      <c r="A65" s="3">
        <v>45359.432460497686</v>
      </c>
      <c r="B65" s="1" t="s">
        <v>1533</v>
      </c>
      <c r="C65" s="80" t="s">
        <v>1534</v>
      </c>
      <c r="D65" s="80" t="s">
        <v>23</v>
      </c>
      <c r="E65" s="80" t="s">
        <v>2661</v>
      </c>
      <c r="F65" s="80" t="s">
        <v>26</v>
      </c>
      <c r="G65" s="80" t="s">
        <v>1535</v>
      </c>
      <c r="H65" s="80" t="s">
        <v>23</v>
      </c>
      <c r="I65" s="80" t="s">
        <v>26</v>
      </c>
      <c r="J65" s="83" t="s">
        <v>2810</v>
      </c>
      <c r="K65" s="80" t="s">
        <v>32</v>
      </c>
      <c r="L65" s="80" t="s">
        <v>1536</v>
      </c>
      <c r="M65" s="80" t="s">
        <v>26</v>
      </c>
      <c r="N65" s="80" t="s">
        <v>1537</v>
      </c>
      <c r="O65" s="80" t="s">
        <v>23</v>
      </c>
      <c r="P65" s="80" t="s">
        <v>23</v>
      </c>
      <c r="Q65" s="80" t="s">
        <v>23</v>
      </c>
      <c r="R65" s="80" t="s">
        <v>2661</v>
      </c>
      <c r="S65" s="80" t="s">
        <v>24</v>
      </c>
      <c r="T65" s="80" t="s">
        <v>1538</v>
      </c>
      <c r="U65" s="80" t="s">
        <v>24</v>
      </c>
      <c r="V65" s="80" t="s">
        <v>1539</v>
      </c>
      <c r="W65" s="80" t="s">
        <v>24</v>
      </c>
      <c r="X65" s="80" t="s">
        <v>1540</v>
      </c>
      <c r="Y65" s="80" t="s">
        <v>29</v>
      </c>
      <c r="Z65" s="80" t="s">
        <v>1541</v>
      </c>
      <c r="AA65" s="80" t="s">
        <v>23</v>
      </c>
      <c r="AB65" s="80" t="s">
        <v>2661</v>
      </c>
      <c r="AC65" s="80" t="s">
        <v>26</v>
      </c>
      <c r="AD65" s="80" t="s">
        <v>1542</v>
      </c>
      <c r="AE65" s="80" t="s">
        <v>23</v>
      </c>
      <c r="AF65" s="80" t="s">
        <v>2661</v>
      </c>
      <c r="AG65" s="80" t="s">
        <v>26</v>
      </c>
      <c r="AH65" s="80" t="s">
        <v>1543</v>
      </c>
      <c r="AI65" s="80" t="s">
        <v>23</v>
      </c>
      <c r="AJ65" s="80" t="s">
        <v>2661</v>
      </c>
      <c r="AK65" s="80" t="s">
        <v>24</v>
      </c>
      <c r="AL65" s="80" t="s">
        <v>1544</v>
      </c>
    </row>
    <row r="66" spans="1:38" s="80" customFormat="1" ht="50.1" customHeight="1" x14ac:dyDescent="0.2">
      <c r="A66" s="3">
        <v>45362.530647187501</v>
      </c>
      <c r="B66" s="1" t="s">
        <v>38</v>
      </c>
      <c r="C66" s="80" t="s">
        <v>39</v>
      </c>
      <c r="D66" s="80" t="s">
        <v>23</v>
      </c>
      <c r="E66" s="80" t="s">
        <v>2661</v>
      </c>
      <c r="F66" s="80" t="s">
        <v>24</v>
      </c>
      <c r="G66" s="80" t="s">
        <v>40</v>
      </c>
      <c r="H66" s="80" t="s">
        <v>23</v>
      </c>
      <c r="I66" s="80" t="s">
        <v>26</v>
      </c>
      <c r="J66" s="83" t="s">
        <v>2794</v>
      </c>
      <c r="K66" s="80" t="s">
        <v>26</v>
      </c>
      <c r="L66" s="80" t="s">
        <v>27</v>
      </c>
      <c r="M66" s="80" t="s">
        <v>26</v>
      </c>
      <c r="N66" s="80" t="s">
        <v>41</v>
      </c>
      <c r="O66" s="80" t="s">
        <v>23</v>
      </c>
      <c r="P66" s="80" t="s">
        <v>23</v>
      </c>
      <c r="Q66" s="80" t="s">
        <v>23</v>
      </c>
      <c r="R66" s="80" t="s">
        <v>2661</v>
      </c>
      <c r="S66" s="80" t="s">
        <v>29</v>
      </c>
      <c r="T66" s="80" t="s">
        <v>42</v>
      </c>
      <c r="U66" s="80" t="s">
        <v>24</v>
      </c>
      <c r="V66" s="80" t="s">
        <v>43</v>
      </c>
      <c r="W66" s="80" t="s">
        <v>32</v>
      </c>
      <c r="X66" s="80" t="s">
        <v>44</v>
      </c>
      <c r="Y66" s="80" t="s">
        <v>29</v>
      </c>
      <c r="Z66" s="80" t="s">
        <v>45</v>
      </c>
      <c r="AA66" s="80" t="s">
        <v>23</v>
      </c>
      <c r="AB66" s="80" t="s">
        <v>2661</v>
      </c>
      <c r="AC66" s="80" t="s">
        <v>24</v>
      </c>
      <c r="AD66" s="80" t="s">
        <v>46</v>
      </c>
      <c r="AE66" s="80" t="s">
        <v>20</v>
      </c>
      <c r="AF66" s="80" t="s">
        <v>47</v>
      </c>
      <c r="AG66" s="80" t="s">
        <v>2661</v>
      </c>
      <c r="AH66" s="80" t="s">
        <v>2661</v>
      </c>
      <c r="AI66" s="80" t="s">
        <v>23</v>
      </c>
      <c r="AJ66" s="80" t="s">
        <v>2661</v>
      </c>
      <c r="AK66" s="80" t="s">
        <v>24</v>
      </c>
      <c r="AL66" s="80" t="s">
        <v>48</v>
      </c>
    </row>
    <row r="67" spans="1:38" s="80" customFormat="1" ht="50.1" customHeight="1" x14ac:dyDescent="0.2">
      <c r="A67" s="3">
        <v>45363.375718750001</v>
      </c>
      <c r="B67" s="1" t="s">
        <v>1588</v>
      </c>
      <c r="C67" s="80" t="s">
        <v>1589</v>
      </c>
      <c r="D67" s="80" t="s">
        <v>20</v>
      </c>
      <c r="E67" s="80" t="s">
        <v>1590</v>
      </c>
      <c r="F67" s="80" t="s">
        <v>2661</v>
      </c>
      <c r="G67" s="80" t="s">
        <v>2661</v>
      </c>
      <c r="H67" s="80" t="s">
        <v>23</v>
      </c>
      <c r="I67" s="80" t="s">
        <v>29</v>
      </c>
      <c r="J67" s="83" t="s">
        <v>2753</v>
      </c>
      <c r="K67" s="80" t="s">
        <v>24</v>
      </c>
      <c r="L67" s="80" t="s">
        <v>1415</v>
      </c>
      <c r="M67" s="80" t="s">
        <v>29</v>
      </c>
      <c r="N67" s="80" t="s">
        <v>1591</v>
      </c>
      <c r="O67" s="80" t="s">
        <v>20</v>
      </c>
      <c r="P67" s="80" t="s">
        <v>20</v>
      </c>
      <c r="Q67" s="80" t="s">
        <v>23</v>
      </c>
      <c r="R67" s="80" t="s">
        <v>2661</v>
      </c>
      <c r="S67" s="80" t="s">
        <v>24</v>
      </c>
      <c r="T67" s="80" t="s">
        <v>1592</v>
      </c>
      <c r="U67" s="80" t="s">
        <v>29</v>
      </c>
      <c r="V67" s="80" t="s">
        <v>1418</v>
      </c>
      <c r="W67" s="80" t="s">
        <v>24</v>
      </c>
      <c r="X67" s="80" t="s">
        <v>1419</v>
      </c>
      <c r="Y67" s="80" t="s">
        <v>69</v>
      </c>
      <c r="Z67" s="80" t="s">
        <v>362</v>
      </c>
      <c r="AA67" s="80" t="s">
        <v>23</v>
      </c>
      <c r="AB67" s="80" t="s">
        <v>2661</v>
      </c>
      <c r="AC67" s="80" t="s">
        <v>26</v>
      </c>
      <c r="AD67" s="80" t="s">
        <v>1421</v>
      </c>
      <c r="AE67" s="80" t="s">
        <v>23</v>
      </c>
      <c r="AF67" s="80" t="s">
        <v>2661</v>
      </c>
      <c r="AG67" s="80" t="s">
        <v>24</v>
      </c>
      <c r="AH67" s="80" t="s">
        <v>1422</v>
      </c>
      <c r="AI67" s="80" t="s">
        <v>23</v>
      </c>
      <c r="AJ67" s="80" t="s">
        <v>2661</v>
      </c>
      <c r="AK67" s="80" t="s">
        <v>32</v>
      </c>
      <c r="AL67" s="80" t="s">
        <v>2150</v>
      </c>
    </row>
    <row r="68" spans="1:38" s="80" customFormat="1" ht="50.1" customHeight="1" x14ac:dyDescent="0.2">
      <c r="A68" s="3">
        <v>45379.852892048606</v>
      </c>
      <c r="B68" s="1" t="s">
        <v>2629</v>
      </c>
      <c r="C68" s="80" t="s">
        <v>2630</v>
      </c>
      <c r="D68" s="80" t="s">
        <v>23</v>
      </c>
      <c r="E68" s="80" t="s">
        <v>2661</v>
      </c>
      <c r="F68" s="80" t="s">
        <v>24</v>
      </c>
      <c r="G68" s="80" t="s">
        <v>2631</v>
      </c>
      <c r="H68" s="80" t="s">
        <v>23</v>
      </c>
      <c r="I68" s="80" t="s">
        <v>26</v>
      </c>
      <c r="J68" s="83" t="s">
        <v>2754</v>
      </c>
      <c r="K68" s="80" t="s">
        <v>26</v>
      </c>
      <c r="L68" s="80" t="s">
        <v>2632</v>
      </c>
      <c r="M68" s="80" t="s">
        <v>24</v>
      </c>
      <c r="N68" s="80" t="s">
        <v>2633</v>
      </c>
      <c r="O68" s="80" t="s">
        <v>20</v>
      </c>
      <c r="P68" s="80" t="s">
        <v>20</v>
      </c>
      <c r="Q68" s="80" t="s">
        <v>20</v>
      </c>
      <c r="R68" s="80" t="s">
        <v>2634</v>
      </c>
      <c r="S68" s="80" t="s">
        <v>2661</v>
      </c>
      <c r="T68" s="80" t="s">
        <v>2661</v>
      </c>
      <c r="U68" s="80" t="s">
        <v>2661</v>
      </c>
      <c r="V68" s="80" t="s">
        <v>2661</v>
      </c>
      <c r="W68" s="80" t="s">
        <v>2661</v>
      </c>
      <c r="X68" s="80" t="s">
        <v>2661</v>
      </c>
      <c r="Y68" s="80" t="s">
        <v>2661</v>
      </c>
      <c r="Z68" s="80" t="s">
        <v>2661</v>
      </c>
      <c r="AA68" s="80" t="s">
        <v>23</v>
      </c>
      <c r="AB68" s="80" t="s">
        <v>2661</v>
      </c>
      <c r="AC68" s="80" t="s">
        <v>24</v>
      </c>
      <c r="AD68" s="80" t="s">
        <v>2635</v>
      </c>
      <c r="AE68" s="80" t="s">
        <v>23</v>
      </c>
      <c r="AF68" s="80" t="s">
        <v>2661</v>
      </c>
      <c r="AG68" s="80" t="s">
        <v>24</v>
      </c>
      <c r="AH68" s="80" t="s">
        <v>2636</v>
      </c>
      <c r="AI68" s="80" t="s">
        <v>23</v>
      </c>
      <c r="AJ68" s="80" t="s">
        <v>2661</v>
      </c>
      <c r="AK68" s="80" t="s">
        <v>32</v>
      </c>
      <c r="AL68" s="80" t="s">
        <v>2637</v>
      </c>
    </row>
    <row r="69" spans="1:38" s="80" customFormat="1" ht="50.1" customHeight="1" x14ac:dyDescent="0.2">
      <c r="A69" s="3">
        <v>45362.545168831013</v>
      </c>
      <c r="B69" s="1" t="s">
        <v>849</v>
      </c>
      <c r="C69" s="80" t="s">
        <v>850</v>
      </c>
      <c r="D69" s="80" t="s">
        <v>23</v>
      </c>
      <c r="E69" s="80" t="s">
        <v>2661</v>
      </c>
      <c r="F69" s="80" t="s">
        <v>26</v>
      </c>
      <c r="G69" s="80" t="s">
        <v>851</v>
      </c>
      <c r="H69" s="80" t="s">
        <v>23</v>
      </c>
      <c r="I69" s="80" t="s">
        <v>26</v>
      </c>
      <c r="J69" s="83" t="s">
        <v>2811</v>
      </c>
      <c r="K69" s="80" t="s">
        <v>32</v>
      </c>
      <c r="L69" s="80" t="s">
        <v>852</v>
      </c>
      <c r="M69" s="80" t="s">
        <v>26</v>
      </c>
      <c r="N69" s="80" t="s">
        <v>853</v>
      </c>
      <c r="O69" s="80" t="s">
        <v>20</v>
      </c>
      <c r="P69" s="80" t="s">
        <v>23</v>
      </c>
      <c r="Q69" s="80" t="s">
        <v>23</v>
      </c>
      <c r="R69" s="80" t="s">
        <v>2661</v>
      </c>
      <c r="S69" s="80" t="s">
        <v>26</v>
      </c>
      <c r="T69" s="80" t="s">
        <v>854</v>
      </c>
      <c r="U69" s="80" t="s">
        <v>26</v>
      </c>
      <c r="V69" s="80" t="s">
        <v>855</v>
      </c>
      <c r="W69" s="80" t="s">
        <v>26</v>
      </c>
      <c r="X69" s="80" t="s">
        <v>856</v>
      </c>
      <c r="Y69" s="80" t="s">
        <v>26</v>
      </c>
      <c r="Z69" s="80" t="s">
        <v>857</v>
      </c>
      <c r="AA69" s="80" t="s">
        <v>23</v>
      </c>
      <c r="AB69" s="80" t="s">
        <v>2661</v>
      </c>
      <c r="AC69" s="80" t="s">
        <v>26</v>
      </c>
      <c r="AD69" s="80" t="s">
        <v>858</v>
      </c>
      <c r="AE69" s="80" t="s">
        <v>23</v>
      </c>
      <c r="AF69" s="80" t="s">
        <v>2661</v>
      </c>
      <c r="AG69" s="80" t="s">
        <v>24</v>
      </c>
      <c r="AH69" s="80" t="s">
        <v>859</v>
      </c>
      <c r="AI69" s="80" t="s">
        <v>23</v>
      </c>
      <c r="AJ69" s="80" t="s">
        <v>2661</v>
      </c>
      <c r="AK69" s="80" t="s">
        <v>24</v>
      </c>
      <c r="AL69" s="80" t="s">
        <v>860</v>
      </c>
    </row>
    <row r="70" spans="1:38" s="80" customFormat="1" ht="50.1" customHeight="1" x14ac:dyDescent="0.2">
      <c r="A70" s="3">
        <v>45363.661214155094</v>
      </c>
      <c r="B70" s="1" t="s">
        <v>1212</v>
      </c>
      <c r="C70" s="80" t="s">
        <v>1213</v>
      </c>
      <c r="D70" s="80" t="s">
        <v>20</v>
      </c>
      <c r="E70" s="80" t="s">
        <v>1214</v>
      </c>
      <c r="F70" s="80" t="s">
        <v>2661</v>
      </c>
      <c r="G70" s="80" t="s">
        <v>2661</v>
      </c>
      <c r="H70" s="80" t="s">
        <v>23</v>
      </c>
      <c r="I70" s="80" t="s">
        <v>24</v>
      </c>
      <c r="J70" s="83" t="s">
        <v>1215</v>
      </c>
      <c r="K70" s="80" t="s">
        <v>26</v>
      </c>
      <c r="L70" s="80" t="s">
        <v>1216</v>
      </c>
      <c r="M70" s="80" t="s">
        <v>24</v>
      </c>
      <c r="N70" s="80" t="s">
        <v>1215</v>
      </c>
      <c r="O70" s="80" t="s">
        <v>20</v>
      </c>
      <c r="P70" s="80" t="s">
        <v>20</v>
      </c>
      <c r="Q70" s="80" t="s">
        <v>23</v>
      </c>
      <c r="R70" s="80" t="s">
        <v>2661</v>
      </c>
      <c r="S70" s="80" t="s">
        <v>24</v>
      </c>
      <c r="T70" s="80" t="s">
        <v>1217</v>
      </c>
      <c r="U70" s="80" t="s">
        <v>32</v>
      </c>
      <c r="V70" s="80" t="s">
        <v>1218</v>
      </c>
      <c r="W70" s="80" t="s">
        <v>26</v>
      </c>
      <c r="X70" s="80" t="s">
        <v>1219</v>
      </c>
      <c r="Y70" s="80" t="s">
        <v>26</v>
      </c>
      <c r="Z70" s="80" t="s">
        <v>1220</v>
      </c>
      <c r="AA70" s="80" t="s">
        <v>23</v>
      </c>
      <c r="AB70" s="80" t="s">
        <v>2661</v>
      </c>
      <c r="AC70" s="80" t="s">
        <v>29</v>
      </c>
      <c r="AD70" s="80" t="s">
        <v>1221</v>
      </c>
      <c r="AE70" s="80" t="s">
        <v>23</v>
      </c>
      <c r="AF70" s="80" t="s">
        <v>2661</v>
      </c>
      <c r="AG70" s="80" t="s">
        <v>32</v>
      </c>
      <c r="AH70" s="80" t="s">
        <v>14</v>
      </c>
      <c r="AI70" s="80" t="s">
        <v>23</v>
      </c>
      <c r="AJ70" s="80" t="s">
        <v>2661</v>
      </c>
      <c r="AK70" s="80" t="s">
        <v>32</v>
      </c>
      <c r="AL70" s="80" t="s">
        <v>14</v>
      </c>
    </row>
    <row r="71" spans="1:38" s="80" customFormat="1" ht="50.1" customHeight="1" x14ac:dyDescent="0.2">
      <c r="A71" s="3">
        <v>45348.641491979164</v>
      </c>
      <c r="B71" s="1" t="s">
        <v>1245</v>
      </c>
      <c r="C71" s="80" t="s">
        <v>1246</v>
      </c>
      <c r="D71" s="80" t="s">
        <v>20</v>
      </c>
      <c r="E71" s="80" t="s">
        <v>1247</v>
      </c>
      <c r="F71" s="80" t="s">
        <v>2661</v>
      </c>
      <c r="G71" s="80" t="s">
        <v>2661</v>
      </c>
      <c r="H71" s="80" t="s">
        <v>23</v>
      </c>
      <c r="I71" s="80" t="s">
        <v>26</v>
      </c>
      <c r="J71" s="83" t="s">
        <v>2812</v>
      </c>
      <c r="K71" s="80" t="s">
        <v>26</v>
      </c>
      <c r="L71" s="80" t="s">
        <v>1248</v>
      </c>
      <c r="M71" s="80" t="s">
        <v>26</v>
      </c>
      <c r="N71" s="80" t="s">
        <v>1249</v>
      </c>
      <c r="O71" s="80" t="s">
        <v>23</v>
      </c>
      <c r="P71" s="80" t="s">
        <v>23</v>
      </c>
      <c r="Q71" s="80" t="s">
        <v>23</v>
      </c>
      <c r="R71" s="80" t="s">
        <v>2661</v>
      </c>
      <c r="S71" s="80" t="s">
        <v>26</v>
      </c>
      <c r="T71" s="80" t="s">
        <v>1250</v>
      </c>
      <c r="U71" s="80" t="s">
        <v>32</v>
      </c>
      <c r="V71" s="80" t="s">
        <v>1251</v>
      </c>
      <c r="W71" s="80" t="s">
        <v>14</v>
      </c>
      <c r="X71" s="80" t="s">
        <v>1252</v>
      </c>
      <c r="Y71" s="80" t="s">
        <v>14</v>
      </c>
      <c r="Z71" s="80" t="s">
        <v>1252</v>
      </c>
      <c r="AA71" s="80" t="s">
        <v>23</v>
      </c>
      <c r="AB71" s="80" t="s">
        <v>2661</v>
      </c>
      <c r="AC71" s="80" t="s">
        <v>26</v>
      </c>
      <c r="AD71" s="80" t="s">
        <v>1253</v>
      </c>
      <c r="AE71" s="80" t="s">
        <v>23</v>
      </c>
      <c r="AF71" s="80" t="s">
        <v>2661</v>
      </c>
      <c r="AG71" s="80" t="s">
        <v>29</v>
      </c>
      <c r="AH71" s="80" t="s">
        <v>1254</v>
      </c>
      <c r="AI71" s="80" t="s">
        <v>23</v>
      </c>
      <c r="AJ71" s="80" t="s">
        <v>2661</v>
      </c>
      <c r="AK71" s="80" t="s">
        <v>26</v>
      </c>
      <c r="AL71" s="80" t="s">
        <v>1255</v>
      </c>
    </row>
    <row r="72" spans="1:38" s="80" customFormat="1" ht="50.1" customHeight="1" x14ac:dyDescent="0.2">
      <c r="A72" s="3">
        <v>45371.474207638887</v>
      </c>
      <c r="B72" s="1" t="s">
        <v>1873</v>
      </c>
      <c r="C72" s="80" t="s">
        <v>1874</v>
      </c>
      <c r="D72" s="80" t="s">
        <v>23</v>
      </c>
      <c r="E72" s="80" t="s">
        <v>2661</v>
      </c>
      <c r="F72" s="80" t="s">
        <v>26</v>
      </c>
      <c r="G72" s="80" t="s">
        <v>1875</v>
      </c>
      <c r="H72" s="80" t="s">
        <v>23</v>
      </c>
      <c r="I72" s="80" t="s">
        <v>32</v>
      </c>
      <c r="J72" s="83" t="s">
        <v>1876</v>
      </c>
      <c r="K72" s="80" t="s">
        <v>32</v>
      </c>
      <c r="L72" s="80" t="s">
        <v>1876</v>
      </c>
      <c r="M72" s="80" t="s">
        <v>32</v>
      </c>
      <c r="N72" s="80" t="s">
        <v>1876</v>
      </c>
      <c r="O72" s="80" t="s">
        <v>20</v>
      </c>
      <c r="P72" s="80" t="s">
        <v>20</v>
      </c>
      <c r="Q72" s="80" t="s">
        <v>23</v>
      </c>
      <c r="R72" s="80" t="s">
        <v>2661</v>
      </c>
      <c r="S72" s="80" t="s">
        <v>26</v>
      </c>
      <c r="T72" s="80" t="s">
        <v>1877</v>
      </c>
      <c r="U72" s="80" t="s">
        <v>32</v>
      </c>
      <c r="V72" s="80" t="s">
        <v>1878</v>
      </c>
      <c r="W72" s="80" t="s">
        <v>69</v>
      </c>
      <c r="X72" s="80" t="s">
        <v>1876</v>
      </c>
      <c r="Y72" s="80" t="s">
        <v>69</v>
      </c>
      <c r="Z72" s="80" t="s">
        <v>1876</v>
      </c>
      <c r="AA72" s="80" t="s">
        <v>23</v>
      </c>
      <c r="AB72" s="80" t="s">
        <v>2661</v>
      </c>
      <c r="AC72" s="80" t="s">
        <v>26</v>
      </c>
      <c r="AD72" s="80" t="s">
        <v>1879</v>
      </c>
      <c r="AE72" s="80" t="s">
        <v>20</v>
      </c>
      <c r="AF72" s="80" t="s">
        <v>1880</v>
      </c>
      <c r="AG72" s="80" t="s">
        <v>2661</v>
      </c>
      <c r="AH72" s="80" t="s">
        <v>2661</v>
      </c>
      <c r="AI72" s="80" t="s">
        <v>23</v>
      </c>
      <c r="AJ72" s="80" t="s">
        <v>2661</v>
      </c>
      <c r="AK72" s="80" t="s">
        <v>26</v>
      </c>
      <c r="AL72" s="80" t="s">
        <v>1881</v>
      </c>
    </row>
    <row r="73" spans="1:38" s="80" customFormat="1" ht="50.1" customHeight="1" x14ac:dyDescent="0.2">
      <c r="A73" s="3">
        <v>45324.699081631945</v>
      </c>
      <c r="B73" s="1" t="s">
        <v>560</v>
      </c>
      <c r="C73" s="80" t="s">
        <v>561</v>
      </c>
      <c r="D73" s="80" t="s">
        <v>23</v>
      </c>
      <c r="E73" s="80" t="s">
        <v>2661</v>
      </c>
      <c r="F73" s="80" t="s">
        <v>26</v>
      </c>
      <c r="G73" s="80" t="s">
        <v>562</v>
      </c>
      <c r="H73" s="80" t="s">
        <v>23</v>
      </c>
      <c r="I73" s="80" t="s">
        <v>26</v>
      </c>
      <c r="J73" s="83" t="s">
        <v>2813</v>
      </c>
      <c r="K73" s="80" t="s">
        <v>26</v>
      </c>
      <c r="L73" s="80" t="s">
        <v>563</v>
      </c>
      <c r="M73" s="80" t="s">
        <v>24</v>
      </c>
      <c r="N73" s="80" t="s">
        <v>564</v>
      </c>
      <c r="O73" s="80" t="s">
        <v>20</v>
      </c>
      <c r="P73" s="80" t="s">
        <v>20</v>
      </c>
      <c r="Q73" s="80" t="s">
        <v>23</v>
      </c>
      <c r="R73" s="80" t="s">
        <v>2661</v>
      </c>
      <c r="S73" s="80" t="s">
        <v>32</v>
      </c>
      <c r="T73" s="80" t="s">
        <v>565</v>
      </c>
      <c r="U73" s="80" t="s">
        <v>32</v>
      </c>
      <c r="V73" s="80" t="s">
        <v>566</v>
      </c>
      <c r="W73" s="80" t="s">
        <v>69</v>
      </c>
      <c r="X73" s="80" t="s">
        <v>567</v>
      </c>
      <c r="Y73" s="80" t="s">
        <v>24</v>
      </c>
      <c r="Z73" s="80" t="s">
        <v>375</v>
      </c>
      <c r="AA73" s="80" t="s">
        <v>23</v>
      </c>
      <c r="AB73" s="80" t="s">
        <v>2661</v>
      </c>
      <c r="AC73" s="80" t="s">
        <v>24</v>
      </c>
      <c r="AD73" s="80" t="s">
        <v>376</v>
      </c>
      <c r="AE73" s="80" t="s">
        <v>23</v>
      </c>
      <c r="AF73" s="80" t="s">
        <v>2661</v>
      </c>
      <c r="AG73" s="80" t="s">
        <v>24</v>
      </c>
      <c r="AH73" s="80" t="s">
        <v>568</v>
      </c>
      <c r="AI73" s="80" t="s">
        <v>23</v>
      </c>
      <c r="AJ73" s="80" t="s">
        <v>2661</v>
      </c>
      <c r="AK73" s="80" t="s">
        <v>26</v>
      </c>
      <c r="AL73" s="80" t="s">
        <v>569</v>
      </c>
    </row>
    <row r="74" spans="1:38" s="80" customFormat="1" ht="50.1" customHeight="1" x14ac:dyDescent="0.2">
      <c r="A74" s="3">
        <v>45379.669109525465</v>
      </c>
      <c r="B74" s="1" t="s">
        <v>2588</v>
      </c>
      <c r="C74" s="80" t="s">
        <v>2589</v>
      </c>
      <c r="D74" s="80" t="s">
        <v>23</v>
      </c>
      <c r="E74" s="80" t="s">
        <v>2661</v>
      </c>
      <c r="F74" s="80" t="s">
        <v>26</v>
      </c>
      <c r="G74" s="80" t="s">
        <v>2590</v>
      </c>
      <c r="H74" s="80" t="s">
        <v>23</v>
      </c>
      <c r="I74" s="80" t="s">
        <v>26</v>
      </c>
      <c r="J74" s="83" t="s">
        <v>2591</v>
      </c>
      <c r="K74" s="80" t="s">
        <v>26</v>
      </c>
      <c r="L74" s="80" t="s">
        <v>2591</v>
      </c>
      <c r="M74" s="80" t="s">
        <v>32</v>
      </c>
      <c r="N74" s="80" t="s">
        <v>2591</v>
      </c>
      <c r="O74" s="80" t="s">
        <v>23</v>
      </c>
      <c r="P74" s="80" t="s">
        <v>20</v>
      </c>
      <c r="Q74" s="80" t="s">
        <v>23</v>
      </c>
      <c r="R74" s="80" t="s">
        <v>2661</v>
      </c>
      <c r="S74" s="80" t="s">
        <v>26</v>
      </c>
      <c r="T74" s="80" t="s">
        <v>2591</v>
      </c>
      <c r="U74" s="80" t="s">
        <v>24</v>
      </c>
      <c r="V74" s="80" t="s">
        <v>2591</v>
      </c>
      <c r="W74" s="80" t="s">
        <v>24</v>
      </c>
      <c r="X74" s="80" t="s">
        <v>2591</v>
      </c>
      <c r="Y74" s="80" t="s">
        <v>26</v>
      </c>
      <c r="Z74" s="80" t="s">
        <v>2591</v>
      </c>
      <c r="AA74" s="80" t="s">
        <v>23</v>
      </c>
      <c r="AB74" s="80" t="s">
        <v>2661</v>
      </c>
      <c r="AC74" s="80" t="s">
        <v>24</v>
      </c>
      <c r="AD74" s="80" t="s">
        <v>2592</v>
      </c>
      <c r="AE74" s="80" t="s">
        <v>23</v>
      </c>
      <c r="AF74" s="80" t="s">
        <v>2661</v>
      </c>
      <c r="AG74" s="80" t="s">
        <v>24</v>
      </c>
      <c r="AH74" s="80" t="s">
        <v>2593</v>
      </c>
      <c r="AI74" s="80" t="s">
        <v>23</v>
      </c>
      <c r="AJ74" s="80" t="s">
        <v>2661</v>
      </c>
      <c r="AK74" s="80" t="s">
        <v>24</v>
      </c>
      <c r="AL74" s="80" t="s">
        <v>2591</v>
      </c>
    </row>
    <row r="75" spans="1:38" s="80" customFormat="1" ht="50.1" customHeight="1" x14ac:dyDescent="0.2">
      <c r="A75" s="3">
        <v>45379.487347025461</v>
      </c>
      <c r="B75" s="1" t="s">
        <v>2403</v>
      </c>
      <c r="C75" s="80" t="s">
        <v>2404</v>
      </c>
      <c r="D75" s="80" t="s">
        <v>23</v>
      </c>
      <c r="E75" s="80" t="s">
        <v>2661</v>
      </c>
      <c r="F75" s="80" t="s">
        <v>24</v>
      </c>
      <c r="G75" s="80" t="s">
        <v>2405</v>
      </c>
      <c r="H75" s="80" t="s">
        <v>23</v>
      </c>
      <c r="I75" s="80" t="s">
        <v>26</v>
      </c>
      <c r="J75" s="83" t="s">
        <v>2814</v>
      </c>
      <c r="K75" s="80" t="s">
        <v>26</v>
      </c>
      <c r="L75" s="80" t="s">
        <v>2406</v>
      </c>
      <c r="M75" s="80" t="s">
        <v>69</v>
      </c>
      <c r="N75" s="80" t="s">
        <v>2407</v>
      </c>
      <c r="O75" s="80" t="s">
        <v>23</v>
      </c>
      <c r="P75" s="80" t="s">
        <v>23</v>
      </c>
      <c r="Q75" s="80" t="s">
        <v>23</v>
      </c>
      <c r="R75" s="80" t="s">
        <v>2661</v>
      </c>
      <c r="S75" s="80" t="s">
        <v>29</v>
      </c>
      <c r="T75" s="80" t="s">
        <v>2408</v>
      </c>
      <c r="U75" s="80" t="s">
        <v>29</v>
      </c>
      <c r="V75" s="80" t="s">
        <v>2409</v>
      </c>
      <c r="W75" s="80" t="s">
        <v>32</v>
      </c>
      <c r="X75" s="80" t="s">
        <v>2410</v>
      </c>
      <c r="Y75" s="80" t="s">
        <v>14</v>
      </c>
      <c r="Z75" s="80" t="s">
        <v>2411</v>
      </c>
      <c r="AA75" s="80" t="s">
        <v>23</v>
      </c>
      <c r="AB75" s="80" t="s">
        <v>2661</v>
      </c>
      <c r="AC75" s="80" t="s">
        <v>26</v>
      </c>
      <c r="AD75" s="80" t="s">
        <v>2412</v>
      </c>
      <c r="AE75" s="80" t="s">
        <v>23</v>
      </c>
      <c r="AF75" s="80" t="s">
        <v>2661</v>
      </c>
      <c r="AG75" s="80" t="s">
        <v>24</v>
      </c>
      <c r="AH75" s="80" t="s">
        <v>2413</v>
      </c>
      <c r="AI75" s="80" t="s">
        <v>23</v>
      </c>
      <c r="AJ75" s="80" t="s">
        <v>2661</v>
      </c>
      <c r="AK75" s="80" t="s">
        <v>26</v>
      </c>
      <c r="AL75" s="80" t="s">
        <v>2414</v>
      </c>
    </row>
    <row r="76" spans="1:38" s="80" customFormat="1" ht="50.1" customHeight="1" x14ac:dyDescent="0.2">
      <c r="A76" s="3">
        <v>45366.416374918983</v>
      </c>
      <c r="B76" s="1" t="s">
        <v>1593</v>
      </c>
      <c r="C76" s="80" t="s">
        <v>1594</v>
      </c>
      <c r="D76" s="80" t="s">
        <v>23</v>
      </c>
      <c r="E76" s="80" t="s">
        <v>2661</v>
      </c>
      <c r="F76" s="80" t="s">
        <v>26</v>
      </c>
      <c r="G76" s="80" t="s">
        <v>1595</v>
      </c>
      <c r="H76" s="80" t="s">
        <v>23</v>
      </c>
      <c r="I76" s="80" t="s">
        <v>24</v>
      </c>
      <c r="J76" s="83" t="s">
        <v>2815</v>
      </c>
      <c r="K76" s="80" t="s">
        <v>26</v>
      </c>
      <c r="L76" s="80" t="s">
        <v>1596</v>
      </c>
      <c r="M76" s="80" t="s">
        <v>26</v>
      </c>
      <c r="N76" s="80" t="s">
        <v>1597</v>
      </c>
      <c r="O76" s="80" t="s">
        <v>20</v>
      </c>
      <c r="P76" s="80" t="s">
        <v>20</v>
      </c>
      <c r="Q76" s="80" t="s">
        <v>23</v>
      </c>
      <c r="R76" s="80" t="s">
        <v>2661</v>
      </c>
      <c r="S76" s="80" t="s">
        <v>24</v>
      </c>
      <c r="T76" s="80" t="s">
        <v>1598</v>
      </c>
      <c r="U76" s="80" t="s">
        <v>26</v>
      </c>
      <c r="V76" s="80" t="s">
        <v>1598</v>
      </c>
      <c r="W76" s="80" t="s">
        <v>24</v>
      </c>
      <c r="X76" s="80" t="s">
        <v>1599</v>
      </c>
      <c r="Y76" s="80" t="s">
        <v>26</v>
      </c>
      <c r="Z76" s="80" t="s">
        <v>1600</v>
      </c>
      <c r="AA76" s="80" t="s">
        <v>23</v>
      </c>
      <c r="AB76" s="80" t="s">
        <v>2661</v>
      </c>
      <c r="AC76" s="80" t="s">
        <v>24</v>
      </c>
      <c r="AD76" s="80" t="s">
        <v>1601</v>
      </c>
      <c r="AE76" s="80" t="s">
        <v>23</v>
      </c>
      <c r="AF76" s="80" t="s">
        <v>2661</v>
      </c>
      <c r="AG76" s="80" t="s">
        <v>26</v>
      </c>
      <c r="AH76" s="80" t="s">
        <v>1602</v>
      </c>
      <c r="AI76" s="80" t="s">
        <v>23</v>
      </c>
      <c r="AJ76" s="80" t="s">
        <v>2661</v>
      </c>
      <c r="AK76" s="80" t="s">
        <v>24</v>
      </c>
      <c r="AL76" s="80" t="s">
        <v>1603</v>
      </c>
    </row>
    <row r="77" spans="1:38" s="80" customFormat="1" ht="50.1" customHeight="1" x14ac:dyDescent="0.2">
      <c r="A77" s="3">
        <v>45315.538420289347</v>
      </c>
      <c r="B77" s="1" t="s">
        <v>468</v>
      </c>
      <c r="C77" s="80" t="s">
        <v>469</v>
      </c>
      <c r="D77" s="80" t="s">
        <v>23</v>
      </c>
      <c r="E77" s="80" t="s">
        <v>2661</v>
      </c>
      <c r="F77" s="80" t="s">
        <v>24</v>
      </c>
      <c r="G77" s="80" t="s">
        <v>470</v>
      </c>
      <c r="H77" s="80" t="s">
        <v>23</v>
      </c>
      <c r="I77" s="80" t="s">
        <v>24</v>
      </c>
      <c r="J77" s="83" t="s">
        <v>2816</v>
      </c>
      <c r="K77" s="80" t="s">
        <v>24</v>
      </c>
      <c r="L77" s="80" t="s">
        <v>471</v>
      </c>
      <c r="M77" s="80" t="s">
        <v>24</v>
      </c>
      <c r="N77" s="80" t="s">
        <v>472</v>
      </c>
      <c r="O77" s="80" t="s">
        <v>23</v>
      </c>
      <c r="P77" s="80" t="s">
        <v>23</v>
      </c>
      <c r="Q77" s="80" t="s">
        <v>23</v>
      </c>
      <c r="R77" s="80" t="s">
        <v>2661</v>
      </c>
      <c r="S77" s="80" t="s">
        <v>29</v>
      </c>
      <c r="T77" s="80" t="s">
        <v>473</v>
      </c>
      <c r="U77" s="80" t="s">
        <v>29</v>
      </c>
      <c r="V77" s="80" t="s">
        <v>474</v>
      </c>
      <c r="W77" s="80" t="s">
        <v>29</v>
      </c>
      <c r="X77" s="80" t="s">
        <v>475</v>
      </c>
      <c r="Y77" s="80" t="s">
        <v>29</v>
      </c>
      <c r="Z77" s="80" t="s">
        <v>476</v>
      </c>
      <c r="AA77" s="80" t="s">
        <v>23</v>
      </c>
      <c r="AB77" s="80" t="s">
        <v>2661</v>
      </c>
      <c r="AC77" s="80" t="s">
        <v>24</v>
      </c>
      <c r="AD77" s="80" t="s">
        <v>477</v>
      </c>
      <c r="AE77" s="80" t="s">
        <v>23</v>
      </c>
      <c r="AF77" s="80" t="s">
        <v>2661</v>
      </c>
      <c r="AG77" s="80" t="s">
        <v>29</v>
      </c>
      <c r="AH77" s="80" t="s">
        <v>478</v>
      </c>
      <c r="AI77" s="80" t="s">
        <v>23</v>
      </c>
      <c r="AJ77" s="80" t="s">
        <v>2661</v>
      </c>
      <c r="AK77" s="80" t="s">
        <v>24</v>
      </c>
      <c r="AL77" s="80" t="s">
        <v>479</v>
      </c>
    </row>
    <row r="78" spans="1:38" s="80" customFormat="1" ht="50.1" customHeight="1" x14ac:dyDescent="0.2">
      <c r="A78" s="3">
        <v>45329.280539618056</v>
      </c>
      <c r="B78" s="1" t="s">
        <v>793</v>
      </c>
      <c r="C78" s="80" t="s">
        <v>794</v>
      </c>
      <c r="D78" s="80" t="s">
        <v>23</v>
      </c>
      <c r="E78" s="80" t="s">
        <v>2661</v>
      </c>
      <c r="F78" s="80" t="s">
        <v>26</v>
      </c>
      <c r="G78" s="80" t="s">
        <v>795</v>
      </c>
      <c r="H78" s="80" t="s">
        <v>23</v>
      </c>
      <c r="I78" s="80" t="s">
        <v>26</v>
      </c>
      <c r="J78" s="83" t="s">
        <v>2817</v>
      </c>
      <c r="K78" s="80" t="s">
        <v>24</v>
      </c>
      <c r="L78" s="80" t="s">
        <v>796</v>
      </c>
      <c r="M78" s="80" t="s">
        <v>26</v>
      </c>
      <c r="N78" s="80" t="s">
        <v>797</v>
      </c>
      <c r="O78" s="80" t="s">
        <v>23</v>
      </c>
      <c r="P78" s="80" t="s">
        <v>23</v>
      </c>
      <c r="Q78" s="80" t="s">
        <v>23</v>
      </c>
      <c r="R78" s="80" t="s">
        <v>2661</v>
      </c>
      <c r="S78" s="80" t="s">
        <v>26</v>
      </c>
      <c r="T78" s="80" t="s">
        <v>798</v>
      </c>
      <c r="U78" s="80" t="s">
        <v>26</v>
      </c>
      <c r="V78" s="80" t="s">
        <v>256</v>
      </c>
      <c r="W78" s="80" t="s">
        <v>26</v>
      </c>
      <c r="X78" s="80" t="s">
        <v>799</v>
      </c>
      <c r="Y78" s="80" t="s">
        <v>26</v>
      </c>
      <c r="Z78" s="80" t="s">
        <v>800</v>
      </c>
      <c r="AA78" s="80" t="s">
        <v>23</v>
      </c>
      <c r="AB78" s="80" t="s">
        <v>2661</v>
      </c>
      <c r="AC78" s="80" t="s">
        <v>24</v>
      </c>
      <c r="AD78" s="80" t="s">
        <v>801</v>
      </c>
      <c r="AE78" s="80" t="s">
        <v>23</v>
      </c>
      <c r="AF78" s="80" t="s">
        <v>2661</v>
      </c>
      <c r="AG78" s="80" t="s">
        <v>24</v>
      </c>
      <c r="AH78" s="80" t="s">
        <v>802</v>
      </c>
      <c r="AI78" s="80" t="s">
        <v>23</v>
      </c>
      <c r="AJ78" s="80" t="s">
        <v>2661</v>
      </c>
      <c r="AK78" s="80" t="s">
        <v>26</v>
      </c>
      <c r="AL78" s="80" t="s">
        <v>803</v>
      </c>
    </row>
    <row r="79" spans="1:38" s="80" customFormat="1" ht="50.1" customHeight="1" x14ac:dyDescent="0.2">
      <c r="A79" s="3">
        <v>45344.671218402778</v>
      </c>
      <c r="B79" s="1" t="s">
        <v>1189</v>
      </c>
      <c r="C79" s="80" t="s">
        <v>1190</v>
      </c>
      <c r="D79" s="80" t="s">
        <v>23</v>
      </c>
      <c r="E79" s="80" t="s">
        <v>2661</v>
      </c>
      <c r="F79" s="80" t="s">
        <v>26</v>
      </c>
      <c r="G79" s="80" t="s">
        <v>1191</v>
      </c>
      <c r="H79" s="80" t="s">
        <v>23</v>
      </c>
      <c r="I79" s="80" t="s">
        <v>26</v>
      </c>
      <c r="J79" s="83" t="s">
        <v>1192</v>
      </c>
      <c r="K79" s="80" t="s">
        <v>26</v>
      </c>
      <c r="L79" s="80" t="s">
        <v>1192</v>
      </c>
      <c r="M79" s="80" t="s">
        <v>26</v>
      </c>
      <c r="N79" s="80" t="s">
        <v>1192</v>
      </c>
      <c r="O79" s="80" t="s">
        <v>20</v>
      </c>
      <c r="P79" s="80" t="s">
        <v>20</v>
      </c>
      <c r="Q79" s="80" t="s">
        <v>23</v>
      </c>
      <c r="R79" s="80" t="s">
        <v>2661</v>
      </c>
      <c r="S79" s="80" t="s">
        <v>26</v>
      </c>
      <c r="T79" s="80" t="s">
        <v>1193</v>
      </c>
      <c r="U79" s="80" t="s">
        <v>24</v>
      </c>
      <c r="V79" s="80" t="s">
        <v>1194</v>
      </c>
      <c r="W79" s="80" t="s">
        <v>26</v>
      </c>
      <c r="X79" s="80" t="s">
        <v>1195</v>
      </c>
      <c r="Y79" s="80" t="s">
        <v>29</v>
      </c>
      <c r="Z79" s="80" t="s">
        <v>1196</v>
      </c>
      <c r="AA79" s="80" t="s">
        <v>23</v>
      </c>
      <c r="AB79" s="80" t="s">
        <v>2661</v>
      </c>
      <c r="AC79" s="80" t="s">
        <v>24</v>
      </c>
      <c r="AD79" s="80" t="s">
        <v>1197</v>
      </c>
      <c r="AE79" s="80" t="s">
        <v>23</v>
      </c>
      <c r="AF79" s="80" t="s">
        <v>2661</v>
      </c>
      <c r="AG79" s="80" t="s">
        <v>26</v>
      </c>
      <c r="AH79" s="80" t="s">
        <v>1198</v>
      </c>
      <c r="AI79" s="80" t="s">
        <v>23</v>
      </c>
      <c r="AJ79" s="80" t="s">
        <v>2661</v>
      </c>
      <c r="AK79" s="80" t="s">
        <v>24</v>
      </c>
      <c r="AL79" s="80" t="s">
        <v>1199</v>
      </c>
    </row>
    <row r="80" spans="1:38" s="80" customFormat="1" ht="50.1" customHeight="1" x14ac:dyDescent="0.2">
      <c r="A80" s="3">
        <v>45369.506101157407</v>
      </c>
      <c r="B80" s="1" t="s">
        <v>1464</v>
      </c>
      <c r="C80" s="80" t="s">
        <v>1465</v>
      </c>
      <c r="D80" s="80" t="s">
        <v>23</v>
      </c>
      <c r="E80" s="80" t="s">
        <v>2661</v>
      </c>
      <c r="F80" s="80" t="s">
        <v>26</v>
      </c>
      <c r="G80" s="80" t="s">
        <v>1466</v>
      </c>
      <c r="H80" s="80" t="s">
        <v>23</v>
      </c>
      <c r="I80" s="80" t="s">
        <v>24</v>
      </c>
      <c r="J80" s="83" t="s">
        <v>2818</v>
      </c>
      <c r="K80" s="80" t="s">
        <v>26</v>
      </c>
      <c r="L80" s="80" t="s">
        <v>1467</v>
      </c>
      <c r="M80" s="80" t="s">
        <v>26</v>
      </c>
      <c r="N80" s="80" t="s">
        <v>1468</v>
      </c>
      <c r="O80" s="80" t="s">
        <v>23</v>
      </c>
      <c r="P80" s="80" t="s">
        <v>23</v>
      </c>
      <c r="Q80" s="80" t="s">
        <v>23</v>
      </c>
      <c r="R80" s="80" t="s">
        <v>2661</v>
      </c>
      <c r="S80" s="80" t="s">
        <v>24</v>
      </c>
      <c r="T80" s="80" t="s">
        <v>1469</v>
      </c>
      <c r="U80" s="80" t="s">
        <v>24</v>
      </c>
      <c r="V80" s="80" t="s">
        <v>1470</v>
      </c>
      <c r="W80" s="80" t="s">
        <v>24</v>
      </c>
      <c r="X80" s="80" t="s">
        <v>1470</v>
      </c>
      <c r="Y80" s="80" t="s">
        <v>26</v>
      </c>
      <c r="Z80" s="80" t="s">
        <v>1471</v>
      </c>
      <c r="AA80" s="80" t="s">
        <v>23</v>
      </c>
      <c r="AB80" s="80" t="s">
        <v>2661</v>
      </c>
      <c r="AC80" s="80" t="s">
        <v>24</v>
      </c>
      <c r="AD80" s="80" t="s">
        <v>1472</v>
      </c>
      <c r="AE80" s="80" t="s">
        <v>23</v>
      </c>
      <c r="AF80" s="80" t="s">
        <v>2661</v>
      </c>
      <c r="AG80" s="80" t="s">
        <v>26</v>
      </c>
      <c r="AH80" s="80" t="s">
        <v>1473</v>
      </c>
      <c r="AI80" s="80" t="s">
        <v>23</v>
      </c>
      <c r="AJ80" s="80" t="s">
        <v>2661</v>
      </c>
      <c r="AK80" s="80" t="s">
        <v>26</v>
      </c>
      <c r="AL80" s="80" t="s">
        <v>1474</v>
      </c>
    </row>
    <row r="81" spans="1:38" s="80" customFormat="1" ht="50.1" customHeight="1" x14ac:dyDescent="0.2">
      <c r="A81" s="3">
        <v>45366.44320952546</v>
      </c>
      <c r="B81" s="1" t="s">
        <v>1702</v>
      </c>
      <c r="C81" s="80" t="s">
        <v>1703</v>
      </c>
      <c r="D81" s="80" t="s">
        <v>20</v>
      </c>
      <c r="E81" s="80" t="s">
        <v>1704</v>
      </c>
      <c r="F81" s="80" t="s">
        <v>2661</v>
      </c>
      <c r="G81" s="80" t="s">
        <v>2661</v>
      </c>
      <c r="H81" s="80" t="s">
        <v>23</v>
      </c>
      <c r="I81" s="80" t="s">
        <v>26</v>
      </c>
      <c r="J81" s="83" t="s">
        <v>2819</v>
      </c>
      <c r="K81" s="80" t="s">
        <v>26</v>
      </c>
      <c r="L81" s="80" t="s">
        <v>1705</v>
      </c>
      <c r="M81" s="80" t="s">
        <v>69</v>
      </c>
      <c r="N81" s="80" t="s">
        <v>1706</v>
      </c>
      <c r="O81" s="80" t="s">
        <v>20</v>
      </c>
      <c r="P81" s="80" t="s">
        <v>20</v>
      </c>
      <c r="Q81" s="80" t="s">
        <v>23</v>
      </c>
      <c r="R81" s="80" t="s">
        <v>2661</v>
      </c>
      <c r="S81" s="80" t="s">
        <v>29</v>
      </c>
      <c r="T81" s="80" t="s">
        <v>1707</v>
      </c>
      <c r="U81" s="80" t="s">
        <v>29</v>
      </c>
      <c r="V81" s="80" t="s">
        <v>1708</v>
      </c>
      <c r="W81" s="80" t="s">
        <v>29</v>
      </c>
      <c r="X81" s="80" t="s">
        <v>1708</v>
      </c>
      <c r="Y81" s="80" t="s">
        <v>29</v>
      </c>
      <c r="Z81" s="80" t="s">
        <v>1709</v>
      </c>
      <c r="AA81" s="80" t="s">
        <v>23</v>
      </c>
      <c r="AB81" s="80" t="s">
        <v>2661</v>
      </c>
      <c r="AC81" s="80" t="s">
        <v>26</v>
      </c>
      <c r="AD81" s="80" t="s">
        <v>1710</v>
      </c>
      <c r="AE81" s="80" t="s">
        <v>23</v>
      </c>
      <c r="AF81" s="80" t="s">
        <v>2661</v>
      </c>
      <c r="AG81" s="80" t="s">
        <v>24</v>
      </c>
      <c r="AH81" s="80" t="s">
        <v>1711</v>
      </c>
      <c r="AI81" s="80" t="s">
        <v>20</v>
      </c>
      <c r="AJ81" s="80" t="s">
        <v>1712</v>
      </c>
      <c r="AK81" s="80" t="s">
        <v>2661</v>
      </c>
      <c r="AL81" s="80" t="s">
        <v>2661</v>
      </c>
    </row>
    <row r="82" spans="1:38" s="80" customFormat="1" ht="50.1" customHeight="1" x14ac:dyDescent="0.2">
      <c r="A82" s="3">
        <v>45383.050236921292</v>
      </c>
      <c r="B82" s="1" t="s">
        <v>2649</v>
      </c>
      <c r="C82" s="80" t="s">
        <v>2650</v>
      </c>
      <c r="D82" s="80" t="s">
        <v>23</v>
      </c>
      <c r="E82" s="80" t="s">
        <v>2661</v>
      </c>
      <c r="F82" s="80" t="s">
        <v>24</v>
      </c>
      <c r="G82" s="80" t="s">
        <v>2651</v>
      </c>
      <c r="H82" s="80" t="s">
        <v>23</v>
      </c>
      <c r="I82" s="80" t="s">
        <v>24</v>
      </c>
      <c r="J82" s="83" t="s">
        <v>2820</v>
      </c>
      <c r="K82" s="80" t="s">
        <v>24</v>
      </c>
      <c r="L82" s="80" t="s">
        <v>2652</v>
      </c>
      <c r="M82" s="80" t="s">
        <v>26</v>
      </c>
      <c r="N82" s="80" t="s">
        <v>2653</v>
      </c>
      <c r="O82" s="80" t="s">
        <v>23</v>
      </c>
      <c r="P82" s="80" t="s">
        <v>23</v>
      </c>
      <c r="Q82" s="80" t="s">
        <v>23</v>
      </c>
      <c r="R82" s="80" t="s">
        <v>2661</v>
      </c>
      <c r="S82" s="80" t="s">
        <v>24</v>
      </c>
      <c r="T82" s="80" t="s">
        <v>2654</v>
      </c>
      <c r="U82" s="80" t="s">
        <v>24</v>
      </c>
      <c r="V82" s="80" t="s">
        <v>2655</v>
      </c>
      <c r="W82" s="80" t="s">
        <v>14</v>
      </c>
      <c r="X82" s="80" t="s">
        <v>2656</v>
      </c>
      <c r="Y82" s="80" t="s">
        <v>14</v>
      </c>
      <c r="Z82" s="80" t="s">
        <v>2657</v>
      </c>
      <c r="AA82" s="80" t="s">
        <v>23</v>
      </c>
      <c r="AB82" s="80" t="s">
        <v>2661</v>
      </c>
      <c r="AC82" s="80" t="s">
        <v>24</v>
      </c>
      <c r="AD82" s="80" t="s">
        <v>2658</v>
      </c>
      <c r="AE82" s="80" t="s">
        <v>23</v>
      </c>
      <c r="AF82" s="80" t="s">
        <v>2661</v>
      </c>
      <c r="AG82" s="80" t="s">
        <v>24</v>
      </c>
      <c r="AH82" s="80" t="s">
        <v>2659</v>
      </c>
      <c r="AI82" s="80" t="s">
        <v>23</v>
      </c>
      <c r="AJ82" s="80" t="s">
        <v>2661</v>
      </c>
      <c r="AK82" s="80" t="s">
        <v>24</v>
      </c>
      <c r="AL82" s="80" t="s">
        <v>2660</v>
      </c>
    </row>
    <row r="83" spans="1:38" s="80" customFormat="1" ht="50.1" customHeight="1" x14ac:dyDescent="0.2">
      <c r="A83" s="3">
        <v>45365.397644641205</v>
      </c>
      <c r="B83" s="1" t="s">
        <v>49</v>
      </c>
      <c r="C83" s="80" t="s">
        <v>50</v>
      </c>
      <c r="D83" s="80" t="s">
        <v>23</v>
      </c>
      <c r="E83" s="80" t="s">
        <v>2661</v>
      </c>
      <c r="F83" s="80" t="s">
        <v>24</v>
      </c>
      <c r="G83" s="80" t="s">
        <v>51</v>
      </c>
      <c r="H83" s="80" t="s">
        <v>23</v>
      </c>
      <c r="I83" s="80" t="s">
        <v>26</v>
      </c>
      <c r="J83" s="83" t="s">
        <v>52</v>
      </c>
      <c r="K83" s="80" t="s">
        <v>32</v>
      </c>
      <c r="L83" s="80" t="s">
        <v>53</v>
      </c>
      <c r="M83" s="80" t="s">
        <v>26</v>
      </c>
      <c r="N83" s="80" t="s">
        <v>52</v>
      </c>
      <c r="O83" s="80" t="s">
        <v>20</v>
      </c>
      <c r="P83" s="80" t="s">
        <v>23</v>
      </c>
      <c r="Q83" s="80" t="s">
        <v>23</v>
      </c>
      <c r="R83" s="80" t="s">
        <v>2661</v>
      </c>
      <c r="S83" s="80" t="s">
        <v>24</v>
      </c>
      <c r="T83" s="80" t="s">
        <v>54</v>
      </c>
      <c r="U83" s="80" t="s">
        <v>29</v>
      </c>
      <c r="V83" s="80" t="s">
        <v>55</v>
      </c>
      <c r="W83" s="80" t="s">
        <v>26</v>
      </c>
      <c r="X83" s="80" t="s">
        <v>56</v>
      </c>
      <c r="Y83" s="80" t="s">
        <v>26</v>
      </c>
      <c r="Z83" s="80" t="s">
        <v>57</v>
      </c>
      <c r="AA83" s="80" t="s">
        <v>23</v>
      </c>
      <c r="AB83" s="80" t="s">
        <v>2661</v>
      </c>
      <c r="AC83" s="80" t="s">
        <v>29</v>
      </c>
      <c r="AD83" s="80" t="s">
        <v>58</v>
      </c>
      <c r="AE83" s="80" t="s">
        <v>23</v>
      </c>
      <c r="AF83" s="80" t="s">
        <v>2661</v>
      </c>
      <c r="AG83" s="80" t="s">
        <v>29</v>
      </c>
      <c r="AH83" s="80" t="s">
        <v>59</v>
      </c>
      <c r="AI83" s="80" t="s">
        <v>23</v>
      </c>
      <c r="AJ83" s="80" t="s">
        <v>2661</v>
      </c>
      <c r="AK83" s="80" t="s">
        <v>26</v>
      </c>
      <c r="AL83" s="80" t="s">
        <v>60</v>
      </c>
    </row>
    <row r="84" spans="1:38" s="80" customFormat="1" ht="50.1" customHeight="1" x14ac:dyDescent="0.2">
      <c r="A84" s="3">
        <v>45302.506381250001</v>
      </c>
      <c r="B84" s="1" t="s">
        <v>289</v>
      </c>
      <c r="C84" s="80" t="s">
        <v>290</v>
      </c>
      <c r="D84" s="80" t="s">
        <v>23</v>
      </c>
      <c r="E84" s="80" t="s">
        <v>2661</v>
      </c>
      <c r="F84" s="80" t="s">
        <v>26</v>
      </c>
      <c r="G84" s="80" t="s">
        <v>291</v>
      </c>
      <c r="H84" s="80" t="s">
        <v>20</v>
      </c>
      <c r="I84" s="80" t="s">
        <v>2661</v>
      </c>
      <c r="J84" s="83" t="s">
        <v>2661</v>
      </c>
      <c r="K84" s="80" t="s">
        <v>2661</v>
      </c>
      <c r="L84" s="80" t="s">
        <v>2661</v>
      </c>
      <c r="M84" s="80" t="s">
        <v>2661</v>
      </c>
      <c r="N84" s="80" t="s">
        <v>2661</v>
      </c>
      <c r="O84" s="80" t="s">
        <v>20</v>
      </c>
      <c r="P84" s="80" t="s">
        <v>20</v>
      </c>
      <c r="Q84" s="80" t="s">
        <v>23</v>
      </c>
      <c r="R84" s="80" t="s">
        <v>2661</v>
      </c>
      <c r="S84" s="80" t="s">
        <v>26</v>
      </c>
      <c r="T84" s="80" t="s">
        <v>292</v>
      </c>
      <c r="U84" s="80" t="s">
        <v>69</v>
      </c>
      <c r="V84" s="80" t="s">
        <v>293</v>
      </c>
      <c r="W84" s="80" t="s">
        <v>69</v>
      </c>
      <c r="X84" s="80" t="s">
        <v>294</v>
      </c>
      <c r="Y84" s="80" t="s">
        <v>29</v>
      </c>
      <c r="Z84" s="80" t="s">
        <v>159</v>
      </c>
      <c r="AA84" s="80" t="s">
        <v>23</v>
      </c>
      <c r="AB84" s="80" t="s">
        <v>2661</v>
      </c>
      <c r="AC84" s="80" t="s">
        <v>26</v>
      </c>
      <c r="AD84" s="80" t="s">
        <v>295</v>
      </c>
      <c r="AE84" s="80" t="s">
        <v>23</v>
      </c>
      <c r="AF84" s="80" t="s">
        <v>2661</v>
      </c>
      <c r="AG84" s="80" t="s">
        <v>26</v>
      </c>
      <c r="AH84" s="80" t="s">
        <v>296</v>
      </c>
      <c r="AI84" s="80" t="s">
        <v>20</v>
      </c>
      <c r="AJ84" s="80" t="s">
        <v>14</v>
      </c>
      <c r="AK84" s="80" t="s">
        <v>2661</v>
      </c>
      <c r="AL84" s="80" t="s">
        <v>2661</v>
      </c>
    </row>
    <row r="85" spans="1:38" s="80" customFormat="1" ht="50.1" customHeight="1" x14ac:dyDescent="0.2">
      <c r="A85" s="3">
        <v>45371.414978009256</v>
      </c>
      <c r="B85" s="1" t="s">
        <v>1861</v>
      </c>
      <c r="C85" s="80" t="s">
        <v>1862</v>
      </c>
      <c r="D85" s="80" t="s">
        <v>23</v>
      </c>
      <c r="E85" s="80" t="s">
        <v>2661</v>
      </c>
      <c r="F85" s="80" t="s">
        <v>26</v>
      </c>
      <c r="G85" s="80" t="s">
        <v>1863</v>
      </c>
      <c r="H85" s="80" t="s">
        <v>23</v>
      </c>
      <c r="I85" s="80" t="s">
        <v>24</v>
      </c>
      <c r="J85" s="83" t="s">
        <v>2821</v>
      </c>
      <c r="K85" s="80" t="s">
        <v>24</v>
      </c>
      <c r="L85" s="80" t="s">
        <v>1864</v>
      </c>
      <c r="M85" s="80" t="s">
        <v>24</v>
      </c>
      <c r="N85" s="80" t="s">
        <v>1865</v>
      </c>
      <c r="O85" s="80" t="s">
        <v>23</v>
      </c>
      <c r="P85" s="80" t="s">
        <v>23</v>
      </c>
      <c r="Q85" s="80" t="s">
        <v>23</v>
      </c>
      <c r="R85" s="80" t="s">
        <v>2661</v>
      </c>
      <c r="S85" s="80" t="s">
        <v>24</v>
      </c>
      <c r="T85" s="80" t="s">
        <v>1866</v>
      </c>
      <c r="U85" s="80" t="s">
        <v>29</v>
      </c>
      <c r="V85" s="80" t="s">
        <v>1867</v>
      </c>
      <c r="W85" s="80" t="s">
        <v>14</v>
      </c>
      <c r="X85" s="80" t="s">
        <v>1868</v>
      </c>
      <c r="Y85" s="80" t="s">
        <v>14</v>
      </c>
      <c r="Z85" s="80" t="s">
        <v>1869</v>
      </c>
      <c r="AA85" s="80" t="s">
        <v>23</v>
      </c>
      <c r="AB85" s="80" t="s">
        <v>2661</v>
      </c>
      <c r="AC85" s="80" t="s">
        <v>24</v>
      </c>
      <c r="AD85" s="80" t="s">
        <v>1870</v>
      </c>
      <c r="AE85" s="80" t="s">
        <v>23</v>
      </c>
      <c r="AF85" s="80" t="s">
        <v>2661</v>
      </c>
      <c r="AG85" s="80" t="s">
        <v>24</v>
      </c>
      <c r="AH85" s="80" t="s">
        <v>1871</v>
      </c>
      <c r="AI85" s="80" t="s">
        <v>23</v>
      </c>
      <c r="AJ85" s="80" t="s">
        <v>2661</v>
      </c>
      <c r="AK85" s="80" t="s">
        <v>26</v>
      </c>
      <c r="AL85" s="80" t="s">
        <v>1872</v>
      </c>
    </row>
    <row r="86" spans="1:38" s="80" customFormat="1" ht="50.1" customHeight="1" x14ac:dyDescent="0.2">
      <c r="A86" s="3">
        <v>45379.607566516199</v>
      </c>
      <c r="B86" s="1" t="s">
        <v>1268</v>
      </c>
      <c r="C86" s="80" t="s">
        <v>1269</v>
      </c>
      <c r="D86" s="80" t="s">
        <v>23</v>
      </c>
      <c r="E86" s="80" t="s">
        <v>2661</v>
      </c>
      <c r="F86" s="80" t="s">
        <v>26</v>
      </c>
      <c r="G86" s="80" t="s">
        <v>1270</v>
      </c>
      <c r="H86" s="80" t="s">
        <v>23</v>
      </c>
      <c r="I86" s="80" t="s">
        <v>26</v>
      </c>
      <c r="J86" s="83" t="s">
        <v>2755</v>
      </c>
      <c r="K86" s="80" t="s">
        <v>26</v>
      </c>
      <c r="L86" s="80" t="s">
        <v>1271</v>
      </c>
      <c r="M86" s="80" t="s">
        <v>26</v>
      </c>
      <c r="N86" s="80" t="s">
        <v>1272</v>
      </c>
      <c r="O86" s="80" t="s">
        <v>23</v>
      </c>
      <c r="P86" s="80" t="s">
        <v>23</v>
      </c>
      <c r="Q86" s="80" t="s">
        <v>23</v>
      </c>
      <c r="R86" s="80" t="s">
        <v>2661</v>
      </c>
      <c r="S86" s="80" t="s">
        <v>24</v>
      </c>
      <c r="T86" s="80" t="s">
        <v>1273</v>
      </c>
      <c r="U86" s="80" t="s">
        <v>29</v>
      </c>
      <c r="V86" s="80" t="s">
        <v>1274</v>
      </c>
      <c r="W86" s="80" t="s">
        <v>26</v>
      </c>
      <c r="X86" s="80" t="s">
        <v>1275</v>
      </c>
      <c r="Y86" s="80" t="s">
        <v>69</v>
      </c>
      <c r="Z86" s="80" t="s">
        <v>1276</v>
      </c>
      <c r="AA86" s="80" t="s">
        <v>23</v>
      </c>
      <c r="AB86" s="80" t="s">
        <v>2661</v>
      </c>
      <c r="AC86" s="80" t="s">
        <v>24</v>
      </c>
      <c r="AD86" s="80" t="s">
        <v>1277</v>
      </c>
      <c r="AE86" s="80" t="s">
        <v>23</v>
      </c>
      <c r="AF86" s="80" t="s">
        <v>2661</v>
      </c>
      <c r="AG86" s="80" t="s">
        <v>26</v>
      </c>
      <c r="AH86" s="80" t="s">
        <v>1278</v>
      </c>
      <c r="AI86" s="80" t="s">
        <v>23</v>
      </c>
      <c r="AJ86" s="80" t="s">
        <v>2661</v>
      </c>
      <c r="AK86" s="80" t="s">
        <v>32</v>
      </c>
      <c r="AL86" s="80" t="s">
        <v>1279</v>
      </c>
    </row>
    <row r="87" spans="1:38" s="80" customFormat="1" ht="50.1" customHeight="1" x14ac:dyDescent="0.2">
      <c r="A87" s="3">
        <v>45364.674677858791</v>
      </c>
      <c r="B87" s="1" t="s">
        <v>1615</v>
      </c>
      <c r="C87" s="80" t="s">
        <v>1616</v>
      </c>
      <c r="D87" s="80" t="s">
        <v>23</v>
      </c>
      <c r="E87" s="80" t="s">
        <v>2661</v>
      </c>
      <c r="F87" s="80" t="s">
        <v>32</v>
      </c>
      <c r="G87" s="80" t="s">
        <v>1617</v>
      </c>
      <c r="H87" s="80" t="s">
        <v>23</v>
      </c>
      <c r="I87" s="80" t="s">
        <v>26</v>
      </c>
      <c r="J87" s="83" t="s">
        <v>1618</v>
      </c>
      <c r="K87" s="80" t="s">
        <v>26</v>
      </c>
      <c r="L87" s="80" t="s">
        <v>1618</v>
      </c>
      <c r="M87" s="80" t="s">
        <v>26</v>
      </c>
      <c r="N87" s="80" t="s">
        <v>1618</v>
      </c>
      <c r="O87" s="80" t="s">
        <v>20</v>
      </c>
      <c r="P87" s="80" t="s">
        <v>20</v>
      </c>
      <c r="Q87" s="80" t="s">
        <v>23</v>
      </c>
      <c r="R87" s="80" t="s">
        <v>2661</v>
      </c>
      <c r="S87" s="80" t="s">
        <v>24</v>
      </c>
      <c r="T87" s="80" t="s">
        <v>1619</v>
      </c>
      <c r="U87" s="80" t="s">
        <v>26</v>
      </c>
      <c r="V87" s="80" t="s">
        <v>1620</v>
      </c>
      <c r="W87" s="80" t="s">
        <v>29</v>
      </c>
      <c r="X87" s="80" t="s">
        <v>1621</v>
      </c>
      <c r="Y87" s="80" t="s">
        <v>26</v>
      </c>
      <c r="Z87" s="80" t="s">
        <v>1622</v>
      </c>
      <c r="AA87" s="80" t="s">
        <v>23</v>
      </c>
      <c r="AB87" s="80" t="s">
        <v>2661</v>
      </c>
      <c r="AC87" s="80" t="s">
        <v>26</v>
      </c>
      <c r="AD87" s="80" t="s">
        <v>1623</v>
      </c>
      <c r="AE87" s="80" t="s">
        <v>23</v>
      </c>
      <c r="AF87" s="80" t="s">
        <v>2661</v>
      </c>
      <c r="AG87" s="80" t="s">
        <v>26</v>
      </c>
      <c r="AH87" s="80" t="s">
        <v>1624</v>
      </c>
      <c r="AI87" s="80" t="s">
        <v>23</v>
      </c>
      <c r="AJ87" s="80" t="s">
        <v>2661</v>
      </c>
      <c r="AK87" s="80" t="s">
        <v>26</v>
      </c>
      <c r="AL87" s="80" t="s">
        <v>1625</v>
      </c>
    </row>
    <row r="88" spans="1:38" s="80" customFormat="1" ht="50.1" customHeight="1" x14ac:dyDescent="0.2">
      <c r="A88" s="3">
        <v>45309.716791585648</v>
      </c>
      <c r="B88" s="1" t="s">
        <v>388</v>
      </c>
      <c r="C88" s="80" t="s">
        <v>389</v>
      </c>
      <c r="D88" s="80" t="s">
        <v>20</v>
      </c>
      <c r="E88" s="80" t="s">
        <v>390</v>
      </c>
      <c r="F88" s="80" t="s">
        <v>2661</v>
      </c>
      <c r="G88" s="80" t="s">
        <v>2661</v>
      </c>
      <c r="H88" s="80" t="s">
        <v>23</v>
      </c>
      <c r="I88" s="80" t="s">
        <v>26</v>
      </c>
      <c r="J88" s="83" t="s">
        <v>2822</v>
      </c>
      <c r="K88" s="80" t="s">
        <v>32</v>
      </c>
      <c r="L88" s="80" t="s">
        <v>391</v>
      </c>
      <c r="M88" s="80" t="s">
        <v>26</v>
      </c>
      <c r="N88" s="80" t="s">
        <v>392</v>
      </c>
      <c r="O88" s="80" t="s">
        <v>20</v>
      </c>
      <c r="P88" s="80" t="s">
        <v>23</v>
      </c>
      <c r="Q88" s="80" t="s">
        <v>23</v>
      </c>
      <c r="R88" s="80" t="s">
        <v>2661</v>
      </c>
      <c r="S88" s="80" t="s">
        <v>24</v>
      </c>
      <c r="T88" s="80" t="s">
        <v>393</v>
      </c>
      <c r="U88" s="80" t="s">
        <v>29</v>
      </c>
      <c r="V88" s="80" t="s">
        <v>394</v>
      </c>
      <c r="W88" s="80" t="s">
        <v>29</v>
      </c>
      <c r="X88" s="80" t="s">
        <v>394</v>
      </c>
      <c r="Y88" s="80" t="s">
        <v>29</v>
      </c>
      <c r="Z88" s="80" t="s">
        <v>394</v>
      </c>
      <c r="AA88" s="80" t="s">
        <v>23</v>
      </c>
      <c r="AB88" s="80" t="s">
        <v>2661</v>
      </c>
      <c r="AC88" s="80" t="s">
        <v>24</v>
      </c>
      <c r="AD88" s="80" t="s">
        <v>395</v>
      </c>
      <c r="AE88" s="80" t="s">
        <v>23</v>
      </c>
      <c r="AF88" s="80" t="s">
        <v>2661</v>
      </c>
      <c r="AG88" s="80" t="s">
        <v>26</v>
      </c>
      <c r="AH88" s="80" t="s">
        <v>396</v>
      </c>
      <c r="AI88" s="80" t="s">
        <v>20</v>
      </c>
      <c r="AJ88" s="80" t="s">
        <v>394</v>
      </c>
      <c r="AK88" s="80" t="s">
        <v>2661</v>
      </c>
      <c r="AL88" s="80" t="s">
        <v>2661</v>
      </c>
    </row>
    <row r="89" spans="1:38" s="80" customFormat="1" ht="50.1" customHeight="1" x14ac:dyDescent="0.2">
      <c r="A89" s="3">
        <v>45365.399089004626</v>
      </c>
      <c r="B89" s="1" t="s">
        <v>127</v>
      </c>
      <c r="C89" s="80" t="s">
        <v>128</v>
      </c>
      <c r="D89" s="80" t="s">
        <v>23</v>
      </c>
      <c r="E89" s="80" t="s">
        <v>2661</v>
      </c>
      <c r="F89" s="80" t="s">
        <v>24</v>
      </c>
      <c r="G89" s="80" t="s">
        <v>129</v>
      </c>
      <c r="H89" s="80" t="s">
        <v>23</v>
      </c>
      <c r="I89" s="80" t="s">
        <v>24</v>
      </c>
      <c r="J89" s="83" t="s">
        <v>2823</v>
      </c>
      <c r="K89" s="80" t="s">
        <v>26</v>
      </c>
      <c r="L89" s="80" t="s">
        <v>130</v>
      </c>
      <c r="M89" s="80" t="s">
        <v>26</v>
      </c>
      <c r="N89" s="80" t="s">
        <v>131</v>
      </c>
      <c r="O89" s="80" t="s">
        <v>23</v>
      </c>
      <c r="P89" s="80" t="s">
        <v>23</v>
      </c>
      <c r="Q89" s="80" t="s">
        <v>23</v>
      </c>
      <c r="R89" s="80" t="s">
        <v>2661</v>
      </c>
      <c r="S89" s="80" t="s">
        <v>24</v>
      </c>
      <c r="T89" s="80" t="s">
        <v>132</v>
      </c>
      <c r="U89" s="80" t="s">
        <v>29</v>
      </c>
      <c r="V89" s="80" t="s">
        <v>133</v>
      </c>
      <c r="W89" s="80" t="s">
        <v>14</v>
      </c>
      <c r="X89" s="80" t="s">
        <v>134</v>
      </c>
      <c r="Y89" s="80" t="s">
        <v>29</v>
      </c>
      <c r="Z89" s="80" t="s">
        <v>135</v>
      </c>
      <c r="AA89" s="80" t="s">
        <v>23</v>
      </c>
      <c r="AB89" s="80" t="s">
        <v>2661</v>
      </c>
      <c r="AC89" s="80" t="s">
        <v>24</v>
      </c>
      <c r="AD89" s="80" t="s">
        <v>136</v>
      </c>
      <c r="AE89" s="80" t="s">
        <v>23</v>
      </c>
      <c r="AF89" s="80" t="s">
        <v>2661</v>
      </c>
      <c r="AG89" s="80" t="s">
        <v>24</v>
      </c>
      <c r="AH89" s="80" t="s">
        <v>137</v>
      </c>
      <c r="AI89" s="80" t="s">
        <v>23</v>
      </c>
      <c r="AJ89" s="80" t="s">
        <v>2661</v>
      </c>
      <c r="AK89" s="80" t="s">
        <v>24</v>
      </c>
      <c r="AL89" s="80" t="s">
        <v>138</v>
      </c>
    </row>
    <row r="90" spans="1:38" s="80" customFormat="1" ht="50.1" customHeight="1" x14ac:dyDescent="0.2">
      <c r="A90" s="3">
        <v>45362.396979861107</v>
      </c>
      <c r="B90" s="1" t="s">
        <v>1104</v>
      </c>
      <c r="C90" s="80" t="s">
        <v>1105</v>
      </c>
      <c r="D90" s="80" t="s">
        <v>23</v>
      </c>
      <c r="E90" s="80" t="s">
        <v>2661</v>
      </c>
      <c r="F90" s="80" t="s">
        <v>26</v>
      </c>
      <c r="G90" s="80" t="s">
        <v>1106</v>
      </c>
      <c r="H90" s="80" t="s">
        <v>23</v>
      </c>
      <c r="I90" s="80" t="s">
        <v>24</v>
      </c>
      <c r="J90" s="83" t="s">
        <v>2824</v>
      </c>
      <c r="K90" s="80" t="s">
        <v>26</v>
      </c>
      <c r="L90" s="80" t="s">
        <v>1107</v>
      </c>
      <c r="M90" s="80" t="s">
        <v>24</v>
      </c>
      <c r="N90" s="80" t="s">
        <v>1108</v>
      </c>
      <c r="O90" s="80" t="s">
        <v>23</v>
      </c>
      <c r="P90" s="80" t="s">
        <v>23</v>
      </c>
      <c r="Q90" s="80" t="s">
        <v>23</v>
      </c>
      <c r="R90" s="80" t="s">
        <v>2661</v>
      </c>
      <c r="S90" s="80" t="s">
        <v>32</v>
      </c>
      <c r="T90" s="80" t="s">
        <v>1109</v>
      </c>
      <c r="U90" s="80" t="s">
        <v>26</v>
      </c>
      <c r="V90" s="80" t="s">
        <v>1110</v>
      </c>
      <c r="W90" s="80" t="s">
        <v>32</v>
      </c>
      <c r="X90" s="80" t="s">
        <v>1111</v>
      </c>
      <c r="Y90" s="80" t="s">
        <v>29</v>
      </c>
      <c r="Z90" s="80" t="s">
        <v>1112</v>
      </c>
      <c r="AA90" s="80" t="s">
        <v>23</v>
      </c>
      <c r="AB90" s="80" t="s">
        <v>2661</v>
      </c>
      <c r="AC90" s="80" t="s">
        <v>24</v>
      </c>
      <c r="AD90" s="80" t="s">
        <v>1113</v>
      </c>
      <c r="AE90" s="80" t="s">
        <v>23</v>
      </c>
      <c r="AF90" s="80" t="s">
        <v>2661</v>
      </c>
      <c r="AG90" s="80" t="s">
        <v>24</v>
      </c>
      <c r="AH90" s="80" t="s">
        <v>1114</v>
      </c>
      <c r="AI90" s="80" t="s">
        <v>23</v>
      </c>
      <c r="AJ90" s="80" t="s">
        <v>2661</v>
      </c>
      <c r="AK90" s="80" t="s">
        <v>24</v>
      </c>
      <c r="AL90" s="80" t="s">
        <v>1115</v>
      </c>
    </row>
    <row r="91" spans="1:38" s="80" customFormat="1" ht="50.1" customHeight="1" x14ac:dyDescent="0.2">
      <c r="A91" s="3">
        <v>45295.40741177083</v>
      </c>
      <c r="B91" s="1" t="s">
        <v>239</v>
      </c>
      <c r="C91" s="80" t="s">
        <v>240</v>
      </c>
      <c r="D91" s="80" t="s">
        <v>23</v>
      </c>
      <c r="E91" s="80" t="s">
        <v>2661</v>
      </c>
      <c r="F91" s="80" t="s">
        <v>26</v>
      </c>
      <c r="G91" s="80" t="s">
        <v>241</v>
      </c>
      <c r="H91" s="80" t="s">
        <v>23</v>
      </c>
      <c r="I91" s="80" t="s">
        <v>26</v>
      </c>
      <c r="J91" s="83" t="s">
        <v>242</v>
      </c>
      <c r="K91" s="80" t="s">
        <v>26</v>
      </c>
      <c r="L91" s="80" t="s">
        <v>242</v>
      </c>
      <c r="M91" s="80" t="s">
        <v>26</v>
      </c>
      <c r="N91" s="80" t="s">
        <v>242</v>
      </c>
      <c r="O91" s="80" t="s">
        <v>23</v>
      </c>
      <c r="P91" s="80" t="s">
        <v>23</v>
      </c>
      <c r="Q91" s="80" t="s">
        <v>23</v>
      </c>
      <c r="R91" s="80" t="s">
        <v>2661</v>
      </c>
      <c r="S91" s="80" t="s">
        <v>24</v>
      </c>
      <c r="T91" s="80" t="s">
        <v>243</v>
      </c>
      <c r="U91" s="80" t="s">
        <v>24</v>
      </c>
      <c r="V91" s="80" t="s">
        <v>243</v>
      </c>
      <c r="W91" s="80" t="s">
        <v>24</v>
      </c>
      <c r="X91" s="80" t="s">
        <v>243</v>
      </c>
      <c r="Y91" s="80" t="s">
        <v>24</v>
      </c>
      <c r="Z91" s="80" t="s">
        <v>243</v>
      </c>
      <c r="AA91" s="80" t="s">
        <v>23</v>
      </c>
      <c r="AB91" s="80" t="s">
        <v>2661</v>
      </c>
      <c r="AC91" s="80" t="s">
        <v>29</v>
      </c>
      <c r="AD91" s="80" t="s">
        <v>244</v>
      </c>
      <c r="AE91" s="80" t="s">
        <v>23</v>
      </c>
      <c r="AF91" s="80" t="s">
        <v>2661</v>
      </c>
      <c r="AG91" s="80" t="s">
        <v>29</v>
      </c>
      <c r="AH91" s="80" t="s">
        <v>245</v>
      </c>
      <c r="AI91" s="80" t="s">
        <v>20</v>
      </c>
      <c r="AJ91" s="80" t="s">
        <v>246</v>
      </c>
      <c r="AK91" s="80" t="s">
        <v>2661</v>
      </c>
      <c r="AL91" s="80" t="s">
        <v>2661</v>
      </c>
    </row>
    <row r="92" spans="1:38" s="80" customFormat="1" ht="50.1" customHeight="1" x14ac:dyDescent="0.2">
      <c r="A92" s="3">
        <v>45320.698586805556</v>
      </c>
      <c r="B92" s="1" t="s">
        <v>666</v>
      </c>
      <c r="C92" s="80" t="s">
        <v>667</v>
      </c>
      <c r="D92" s="80" t="s">
        <v>23</v>
      </c>
      <c r="E92" s="80" t="s">
        <v>2661</v>
      </c>
      <c r="F92" s="80" t="s">
        <v>24</v>
      </c>
      <c r="G92" s="80" t="s">
        <v>668</v>
      </c>
      <c r="H92" s="80" t="s">
        <v>23</v>
      </c>
      <c r="I92" s="80" t="s">
        <v>32</v>
      </c>
      <c r="J92" s="83" t="s">
        <v>2825</v>
      </c>
      <c r="K92" s="80" t="s">
        <v>32</v>
      </c>
      <c r="L92" s="80" t="s">
        <v>669</v>
      </c>
      <c r="M92" s="80" t="s">
        <v>32</v>
      </c>
      <c r="N92" s="80" t="s">
        <v>669</v>
      </c>
      <c r="O92" s="80" t="s">
        <v>20</v>
      </c>
      <c r="P92" s="80" t="s">
        <v>20</v>
      </c>
      <c r="Q92" s="80" t="s">
        <v>23</v>
      </c>
      <c r="R92" s="80" t="s">
        <v>2661</v>
      </c>
      <c r="S92" s="80" t="s">
        <v>26</v>
      </c>
      <c r="T92" s="80" t="s">
        <v>670</v>
      </c>
      <c r="U92" s="80" t="s">
        <v>26</v>
      </c>
      <c r="V92" s="80" t="s">
        <v>671</v>
      </c>
      <c r="W92" s="80" t="s">
        <v>32</v>
      </c>
      <c r="X92" s="80" t="s">
        <v>672</v>
      </c>
      <c r="Y92" s="80" t="s">
        <v>32</v>
      </c>
      <c r="Z92" s="80" t="s">
        <v>673</v>
      </c>
      <c r="AA92" s="80" t="s">
        <v>23</v>
      </c>
      <c r="AB92" s="80" t="s">
        <v>2661</v>
      </c>
      <c r="AC92" s="80" t="s">
        <v>24</v>
      </c>
      <c r="AD92" s="80" t="s">
        <v>674</v>
      </c>
      <c r="AE92" s="80" t="s">
        <v>23</v>
      </c>
      <c r="AF92" s="80" t="s">
        <v>2661</v>
      </c>
      <c r="AG92" s="80" t="s">
        <v>24</v>
      </c>
      <c r="AH92" s="80" t="s">
        <v>675</v>
      </c>
      <c r="AI92" s="80" t="s">
        <v>23</v>
      </c>
      <c r="AJ92" s="80" t="s">
        <v>2661</v>
      </c>
      <c r="AK92" s="80" t="s">
        <v>26</v>
      </c>
      <c r="AL92" s="80" t="s">
        <v>676</v>
      </c>
    </row>
    <row r="93" spans="1:38" s="80" customFormat="1" ht="50.1" customHeight="1" x14ac:dyDescent="0.2">
      <c r="A93" s="3">
        <v>45376.477067129628</v>
      </c>
      <c r="B93" s="1" t="s">
        <v>2091</v>
      </c>
      <c r="C93" s="80" t="s">
        <v>2092</v>
      </c>
      <c r="D93" s="80" t="s">
        <v>20</v>
      </c>
      <c r="E93" s="80" t="s">
        <v>2093</v>
      </c>
      <c r="F93" s="80" t="s">
        <v>2661</v>
      </c>
      <c r="G93" s="80" t="s">
        <v>2661</v>
      </c>
      <c r="H93" s="80" t="s">
        <v>23</v>
      </c>
      <c r="I93" s="80" t="s">
        <v>32</v>
      </c>
      <c r="J93" s="83" t="s">
        <v>2094</v>
      </c>
      <c r="K93" s="80" t="s">
        <v>32</v>
      </c>
      <c r="L93" s="80" t="s">
        <v>2094</v>
      </c>
      <c r="M93" s="80" t="s">
        <v>69</v>
      </c>
      <c r="N93" s="80" t="s">
        <v>2095</v>
      </c>
      <c r="O93" s="80" t="s">
        <v>20</v>
      </c>
      <c r="P93" s="80" t="s">
        <v>20</v>
      </c>
      <c r="Q93" s="80" t="s">
        <v>23</v>
      </c>
      <c r="R93" s="80" t="s">
        <v>2661</v>
      </c>
      <c r="S93" s="80" t="s">
        <v>26</v>
      </c>
      <c r="T93" s="80" t="s">
        <v>2096</v>
      </c>
      <c r="U93" s="80" t="s">
        <v>69</v>
      </c>
      <c r="V93" s="80" t="s">
        <v>2097</v>
      </c>
      <c r="W93" s="80" t="s">
        <v>32</v>
      </c>
      <c r="X93" s="80" t="s">
        <v>2098</v>
      </c>
      <c r="Y93" s="80" t="s">
        <v>24</v>
      </c>
      <c r="Z93" s="80" t="s">
        <v>2099</v>
      </c>
      <c r="AA93" s="80" t="s">
        <v>23</v>
      </c>
      <c r="AB93" s="80" t="s">
        <v>2661</v>
      </c>
      <c r="AC93" s="80" t="s">
        <v>24</v>
      </c>
      <c r="AD93" s="80" t="s">
        <v>2100</v>
      </c>
      <c r="AE93" s="80" t="s">
        <v>23</v>
      </c>
      <c r="AF93" s="80" t="s">
        <v>2661</v>
      </c>
      <c r="AG93" s="80" t="s">
        <v>26</v>
      </c>
      <c r="AH93" s="80" t="s">
        <v>2101</v>
      </c>
      <c r="AI93" s="80" t="s">
        <v>23</v>
      </c>
      <c r="AJ93" s="80" t="s">
        <v>2661</v>
      </c>
      <c r="AK93" s="80" t="s">
        <v>26</v>
      </c>
      <c r="AL93" s="80" t="s">
        <v>2102</v>
      </c>
    </row>
    <row r="94" spans="1:38" s="80" customFormat="1" ht="50.1" customHeight="1" x14ac:dyDescent="0.2">
      <c r="A94" s="3">
        <v>45359.474431365736</v>
      </c>
      <c r="B94" s="1" t="s">
        <v>1545</v>
      </c>
      <c r="C94" s="80" t="s">
        <v>1546</v>
      </c>
      <c r="D94" s="80" t="s">
        <v>20</v>
      </c>
      <c r="E94" s="80" t="s">
        <v>1547</v>
      </c>
      <c r="F94" s="80" t="s">
        <v>2661</v>
      </c>
      <c r="G94" s="80" t="s">
        <v>2661</v>
      </c>
      <c r="H94" s="80" t="s">
        <v>23</v>
      </c>
      <c r="I94" s="80" t="s">
        <v>26</v>
      </c>
      <c r="J94" s="83" t="s">
        <v>2756</v>
      </c>
      <c r="K94" s="80" t="s">
        <v>26</v>
      </c>
      <c r="L94" s="80" t="s">
        <v>1548</v>
      </c>
      <c r="M94" s="80" t="s">
        <v>26</v>
      </c>
      <c r="N94" s="80" t="s">
        <v>1549</v>
      </c>
      <c r="O94" s="80" t="s">
        <v>23</v>
      </c>
      <c r="P94" s="80" t="s">
        <v>23</v>
      </c>
      <c r="Q94" s="80" t="s">
        <v>23</v>
      </c>
      <c r="R94" s="80" t="s">
        <v>2661</v>
      </c>
      <c r="S94" s="80" t="s">
        <v>29</v>
      </c>
      <c r="T94" s="80" t="s">
        <v>1550</v>
      </c>
      <c r="U94" s="80" t="s">
        <v>32</v>
      </c>
      <c r="V94" s="80" t="s">
        <v>1551</v>
      </c>
      <c r="W94" s="80" t="s">
        <v>26</v>
      </c>
      <c r="X94" s="80" t="s">
        <v>1552</v>
      </c>
      <c r="Y94" s="80" t="s">
        <v>26</v>
      </c>
      <c r="Z94" s="80" t="s">
        <v>1553</v>
      </c>
      <c r="AA94" s="80" t="s">
        <v>23</v>
      </c>
      <c r="AB94" s="80" t="s">
        <v>2661</v>
      </c>
      <c r="AC94" s="80" t="s">
        <v>32</v>
      </c>
      <c r="AD94" s="80" t="s">
        <v>1554</v>
      </c>
      <c r="AE94" s="80" t="s">
        <v>23</v>
      </c>
      <c r="AF94" s="80" t="s">
        <v>2661</v>
      </c>
      <c r="AG94" s="80" t="s">
        <v>26</v>
      </c>
      <c r="AH94" s="80" t="s">
        <v>1555</v>
      </c>
      <c r="AI94" s="80" t="s">
        <v>23</v>
      </c>
      <c r="AJ94" s="80" t="s">
        <v>2661</v>
      </c>
      <c r="AK94" s="80" t="s">
        <v>32</v>
      </c>
      <c r="AL94" s="80" t="s">
        <v>1556</v>
      </c>
    </row>
    <row r="95" spans="1:38" s="80" customFormat="1" ht="50.1" customHeight="1" x14ac:dyDescent="0.2">
      <c r="A95" s="3">
        <v>45357.70257094907</v>
      </c>
      <c r="B95" s="1" t="s">
        <v>1494</v>
      </c>
      <c r="C95" s="80" t="s">
        <v>1495</v>
      </c>
      <c r="D95" s="80" t="s">
        <v>23</v>
      </c>
      <c r="E95" s="80" t="s">
        <v>2661</v>
      </c>
      <c r="F95" s="80" t="s">
        <v>32</v>
      </c>
      <c r="G95" s="80" t="s">
        <v>1496</v>
      </c>
      <c r="H95" s="80" t="s">
        <v>23</v>
      </c>
      <c r="I95" s="80" t="s">
        <v>26</v>
      </c>
      <c r="J95" s="83" t="s">
        <v>2826</v>
      </c>
      <c r="K95" s="80" t="s">
        <v>26</v>
      </c>
      <c r="L95" s="80" t="s">
        <v>1497</v>
      </c>
      <c r="M95" s="80" t="s">
        <v>69</v>
      </c>
      <c r="N95" s="80" t="s">
        <v>1498</v>
      </c>
      <c r="O95" s="80" t="s">
        <v>20</v>
      </c>
      <c r="P95" s="80" t="s">
        <v>20</v>
      </c>
      <c r="Q95" s="80" t="s">
        <v>20</v>
      </c>
      <c r="R95" s="80" t="s">
        <v>1499</v>
      </c>
      <c r="S95" s="80" t="s">
        <v>2661</v>
      </c>
      <c r="T95" s="80" t="s">
        <v>2661</v>
      </c>
      <c r="U95" s="80" t="s">
        <v>2661</v>
      </c>
      <c r="V95" s="80" t="s">
        <v>2661</v>
      </c>
      <c r="W95" s="80" t="s">
        <v>2661</v>
      </c>
      <c r="X95" s="80" t="s">
        <v>2661</v>
      </c>
      <c r="Y95" s="80" t="s">
        <v>2661</v>
      </c>
      <c r="Z95" s="80" t="s">
        <v>2661</v>
      </c>
      <c r="AA95" s="80" t="s">
        <v>23</v>
      </c>
      <c r="AB95" s="80" t="s">
        <v>2661</v>
      </c>
      <c r="AC95" s="80" t="s">
        <v>29</v>
      </c>
      <c r="AD95" s="80" t="s">
        <v>1500</v>
      </c>
      <c r="AE95" s="80" t="s">
        <v>23</v>
      </c>
      <c r="AF95" s="80" t="s">
        <v>2661</v>
      </c>
      <c r="AG95" s="80" t="s">
        <v>26</v>
      </c>
      <c r="AH95" s="80" t="s">
        <v>1501</v>
      </c>
      <c r="AI95" s="80" t="s">
        <v>23</v>
      </c>
      <c r="AJ95" s="80" t="s">
        <v>2661</v>
      </c>
      <c r="AK95" s="80" t="s">
        <v>24</v>
      </c>
      <c r="AL95" s="80" t="s">
        <v>1502</v>
      </c>
    </row>
    <row r="96" spans="1:38" s="80" customFormat="1" ht="50.1" customHeight="1" x14ac:dyDescent="0.2">
      <c r="A96" s="3">
        <v>45365.499377581014</v>
      </c>
      <c r="B96" s="1" t="s">
        <v>1626</v>
      </c>
      <c r="C96" s="80" t="s">
        <v>1627</v>
      </c>
      <c r="D96" s="80" t="s">
        <v>23</v>
      </c>
      <c r="E96" s="80" t="s">
        <v>2661</v>
      </c>
      <c r="F96" s="80" t="s">
        <v>32</v>
      </c>
      <c r="G96" s="80" t="s">
        <v>1628</v>
      </c>
      <c r="H96" s="80" t="s">
        <v>20</v>
      </c>
      <c r="I96" s="80" t="s">
        <v>2661</v>
      </c>
      <c r="J96" s="83" t="s">
        <v>2661</v>
      </c>
      <c r="K96" s="80" t="s">
        <v>2661</v>
      </c>
      <c r="L96" s="80" t="s">
        <v>2661</v>
      </c>
      <c r="M96" s="80" t="s">
        <v>2661</v>
      </c>
      <c r="N96" s="80" t="s">
        <v>2661</v>
      </c>
      <c r="O96" s="80" t="s">
        <v>20</v>
      </c>
      <c r="P96" s="80" t="s">
        <v>20</v>
      </c>
      <c r="Q96" s="80" t="s">
        <v>23</v>
      </c>
      <c r="R96" s="80" t="s">
        <v>2661</v>
      </c>
      <c r="S96" s="80" t="s">
        <v>26</v>
      </c>
      <c r="T96" s="80" t="s">
        <v>1629</v>
      </c>
      <c r="U96" s="80" t="s">
        <v>29</v>
      </c>
      <c r="V96" s="80" t="s">
        <v>1630</v>
      </c>
      <c r="W96" s="80" t="s">
        <v>24</v>
      </c>
      <c r="X96" s="80" t="s">
        <v>1631</v>
      </c>
      <c r="Y96" s="80" t="s">
        <v>24</v>
      </c>
      <c r="Z96" s="80" t="s">
        <v>1632</v>
      </c>
      <c r="AA96" s="80" t="s">
        <v>23</v>
      </c>
      <c r="AB96" s="80" t="s">
        <v>2661</v>
      </c>
      <c r="AC96" s="80" t="s">
        <v>26</v>
      </c>
      <c r="AD96" s="80" t="s">
        <v>1633</v>
      </c>
      <c r="AE96" s="80" t="s">
        <v>23</v>
      </c>
      <c r="AF96" s="80" t="s">
        <v>2661</v>
      </c>
      <c r="AG96" s="80" t="s">
        <v>26</v>
      </c>
      <c r="AH96" s="80" t="s">
        <v>1634</v>
      </c>
      <c r="AI96" s="80" t="s">
        <v>23</v>
      </c>
      <c r="AJ96" s="80" t="s">
        <v>2661</v>
      </c>
      <c r="AK96" s="80" t="s">
        <v>24</v>
      </c>
      <c r="AL96" s="80" t="s">
        <v>1635</v>
      </c>
    </row>
    <row r="97" spans="1:38" s="80" customFormat="1" ht="50.1" customHeight="1" x14ac:dyDescent="0.2">
      <c r="A97" s="3">
        <v>45378.66377728009</v>
      </c>
      <c r="B97" s="1" t="s">
        <v>307</v>
      </c>
      <c r="C97" s="80" t="s">
        <v>308</v>
      </c>
      <c r="D97" s="80" t="s">
        <v>23</v>
      </c>
      <c r="E97" s="80" t="s">
        <v>2661</v>
      </c>
      <c r="F97" s="80" t="s">
        <v>24</v>
      </c>
      <c r="G97" s="80" t="s">
        <v>309</v>
      </c>
      <c r="H97" s="80" t="s">
        <v>23</v>
      </c>
      <c r="I97" s="80" t="s">
        <v>24</v>
      </c>
      <c r="J97" s="83" t="s">
        <v>2827</v>
      </c>
      <c r="K97" s="80" t="s">
        <v>26</v>
      </c>
      <c r="L97" s="80" t="s">
        <v>310</v>
      </c>
      <c r="M97" s="80" t="s">
        <v>24</v>
      </c>
      <c r="N97" s="80" t="s">
        <v>311</v>
      </c>
      <c r="O97" s="80" t="s">
        <v>23</v>
      </c>
      <c r="P97" s="80" t="s">
        <v>20</v>
      </c>
      <c r="Q97" s="80" t="s">
        <v>23</v>
      </c>
      <c r="R97" s="80" t="s">
        <v>2661</v>
      </c>
      <c r="S97" s="80" t="s">
        <v>24</v>
      </c>
      <c r="T97" s="80" t="s">
        <v>312</v>
      </c>
      <c r="U97" s="80" t="s">
        <v>29</v>
      </c>
      <c r="V97" s="80" t="s">
        <v>313</v>
      </c>
      <c r="W97" s="80" t="s">
        <v>32</v>
      </c>
      <c r="X97" s="80" t="s">
        <v>314</v>
      </c>
      <c r="Y97" s="80" t="s">
        <v>29</v>
      </c>
      <c r="Z97" s="80" t="s">
        <v>315</v>
      </c>
      <c r="AA97" s="80" t="s">
        <v>23</v>
      </c>
      <c r="AB97" s="80" t="s">
        <v>2661</v>
      </c>
      <c r="AC97" s="80" t="s">
        <v>24</v>
      </c>
      <c r="AD97" s="80" t="s">
        <v>316</v>
      </c>
      <c r="AE97" s="80" t="s">
        <v>20</v>
      </c>
      <c r="AF97" s="80" t="s">
        <v>317</v>
      </c>
      <c r="AG97" s="80" t="s">
        <v>2661</v>
      </c>
      <c r="AH97" s="80" t="s">
        <v>2661</v>
      </c>
      <c r="AI97" s="80" t="s">
        <v>23</v>
      </c>
      <c r="AJ97" s="80" t="s">
        <v>2661</v>
      </c>
      <c r="AK97" s="80" t="s">
        <v>24</v>
      </c>
      <c r="AL97" s="80" t="s">
        <v>318</v>
      </c>
    </row>
    <row r="98" spans="1:38" s="80" customFormat="1" ht="50.1" customHeight="1" x14ac:dyDescent="0.2">
      <c r="A98" s="3">
        <v>45336.485836921296</v>
      </c>
      <c r="B98" s="1" t="s">
        <v>612</v>
      </c>
      <c r="C98" s="80" t="s">
        <v>613</v>
      </c>
      <c r="D98" s="80" t="s">
        <v>20</v>
      </c>
      <c r="E98" s="80" t="s">
        <v>614</v>
      </c>
      <c r="F98" s="80" t="s">
        <v>2661</v>
      </c>
      <c r="G98" s="80" t="s">
        <v>2661</v>
      </c>
      <c r="H98" s="80" t="s">
        <v>23</v>
      </c>
      <c r="I98" s="80" t="s">
        <v>24</v>
      </c>
      <c r="J98" s="83" t="s">
        <v>615</v>
      </c>
      <c r="K98" s="80" t="s">
        <v>32</v>
      </c>
      <c r="L98" s="80" t="s">
        <v>616</v>
      </c>
      <c r="M98" s="80" t="s">
        <v>26</v>
      </c>
      <c r="N98" s="80" t="s">
        <v>617</v>
      </c>
      <c r="O98" s="80" t="s">
        <v>20</v>
      </c>
      <c r="P98" s="80" t="s">
        <v>20</v>
      </c>
      <c r="Q98" s="80" t="s">
        <v>23</v>
      </c>
      <c r="R98" s="80" t="s">
        <v>2661</v>
      </c>
      <c r="S98" s="80" t="s">
        <v>32</v>
      </c>
      <c r="T98" s="80" t="s">
        <v>615</v>
      </c>
      <c r="U98" s="80" t="s">
        <v>32</v>
      </c>
      <c r="V98" s="80" t="s">
        <v>615</v>
      </c>
      <c r="W98" s="80" t="s">
        <v>69</v>
      </c>
      <c r="X98" s="80" t="s">
        <v>618</v>
      </c>
      <c r="Y98" s="80" t="s">
        <v>32</v>
      </c>
      <c r="Z98" s="80" t="s">
        <v>619</v>
      </c>
      <c r="AA98" s="80" t="s">
        <v>23</v>
      </c>
      <c r="AB98" s="80" t="s">
        <v>2661</v>
      </c>
      <c r="AC98" s="80" t="s">
        <v>32</v>
      </c>
      <c r="AD98" s="80" t="s">
        <v>616</v>
      </c>
      <c r="AE98" s="80" t="s">
        <v>20</v>
      </c>
      <c r="AF98" s="80" t="s">
        <v>620</v>
      </c>
      <c r="AG98" s="80" t="s">
        <v>2661</v>
      </c>
      <c r="AH98" s="80" t="s">
        <v>2661</v>
      </c>
      <c r="AI98" s="80" t="s">
        <v>23</v>
      </c>
      <c r="AJ98" s="80" t="s">
        <v>2661</v>
      </c>
      <c r="AK98" s="80" t="s">
        <v>26</v>
      </c>
      <c r="AL98" s="80" t="s">
        <v>621</v>
      </c>
    </row>
    <row r="99" spans="1:38" s="80" customFormat="1" ht="50.1" customHeight="1" x14ac:dyDescent="0.2">
      <c r="A99" s="3">
        <v>45379.499172997683</v>
      </c>
      <c r="B99" s="1" t="s">
        <v>1810</v>
      </c>
      <c r="C99" s="80" t="s">
        <v>1811</v>
      </c>
      <c r="D99" s="80" t="s">
        <v>23</v>
      </c>
      <c r="E99" s="80" t="s">
        <v>2661</v>
      </c>
      <c r="F99" s="80" t="s">
        <v>26</v>
      </c>
      <c r="G99" s="80" t="s">
        <v>1812</v>
      </c>
      <c r="H99" s="80" t="s">
        <v>20</v>
      </c>
      <c r="I99" s="80" t="s">
        <v>2661</v>
      </c>
      <c r="J99" s="83" t="s">
        <v>2661</v>
      </c>
      <c r="K99" s="80" t="s">
        <v>2661</v>
      </c>
      <c r="L99" s="80" t="s">
        <v>2661</v>
      </c>
      <c r="M99" s="80" t="s">
        <v>2661</v>
      </c>
      <c r="N99" s="80" t="s">
        <v>2661</v>
      </c>
      <c r="O99" s="80" t="s">
        <v>20</v>
      </c>
      <c r="P99" s="80" t="s">
        <v>20</v>
      </c>
      <c r="Q99" s="80" t="s">
        <v>23</v>
      </c>
      <c r="S99" s="80" t="s">
        <v>69</v>
      </c>
      <c r="T99" s="80" t="s">
        <v>1813</v>
      </c>
      <c r="U99" s="80" t="s">
        <v>69</v>
      </c>
      <c r="V99" s="80" t="s">
        <v>1813</v>
      </c>
      <c r="W99" s="80" t="s">
        <v>32</v>
      </c>
      <c r="X99" s="80" t="s">
        <v>1813</v>
      </c>
      <c r="Y99" s="80" t="s">
        <v>14</v>
      </c>
      <c r="Z99" s="80" t="s">
        <v>1813</v>
      </c>
      <c r="AA99" s="80" t="s">
        <v>23</v>
      </c>
      <c r="AB99" s="80" t="s">
        <v>2661</v>
      </c>
      <c r="AC99" s="80" t="s">
        <v>26</v>
      </c>
      <c r="AD99" s="80" t="s">
        <v>1814</v>
      </c>
      <c r="AE99" s="80" t="s">
        <v>20</v>
      </c>
      <c r="AF99" s="80" t="s">
        <v>1815</v>
      </c>
      <c r="AG99" s="80" t="s">
        <v>2661</v>
      </c>
      <c r="AH99" s="80" t="s">
        <v>2661</v>
      </c>
      <c r="AI99" s="80" t="s">
        <v>23</v>
      </c>
      <c r="AJ99" s="80" t="s">
        <v>2661</v>
      </c>
      <c r="AK99" s="80" t="s">
        <v>24</v>
      </c>
      <c r="AL99" s="80" t="s">
        <v>1816</v>
      </c>
    </row>
    <row r="100" spans="1:38" s="80" customFormat="1" ht="50.1" customHeight="1" x14ac:dyDescent="0.2">
      <c r="A100" s="3">
        <v>45357.502506249999</v>
      </c>
      <c r="B100" s="1" t="s">
        <v>1325</v>
      </c>
      <c r="C100" s="80" t="s">
        <v>1326</v>
      </c>
      <c r="D100" s="80" t="s">
        <v>23</v>
      </c>
      <c r="E100" s="80" t="s">
        <v>2661</v>
      </c>
      <c r="F100" s="80" t="s">
        <v>26</v>
      </c>
      <c r="G100" s="80" t="s">
        <v>1327</v>
      </c>
      <c r="H100" s="80" t="s">
        <v>23</v>
      </c>
      <c r="I100" s="80" t="s">
        <v>24</v>
      </c>
      <c r="J100" s="83" t="s">
        <v>2828</v>
      </c>
      <c r="K100" s="80" t="s">
        <v>24</v>
      </c>
      <c r="L100" s="80" t="s">
        <v>1328</v>
      </c>
      <c r="M100" s="80" t="s">
        <v>24</v>
      </c>
      <c r="N100" s="80" t="s">
        <v>1329</v>
      </c>
      <c r="O100" s="80" t="s">
        <v>23</v>
      </c>
      <c r="P100" s="80" t="s">
        <v>23</v>
      </c>
      <c r="Q100" s="80" t="s">
        <v>23</v>
      </c>
      <c r="R100" s="80" t="s">
        <v>2661</v>
      </c>
      <c r="S100" s="80" t="s">
        <v>29</v>
      </c>
      <c r="T100" s="80" t="s">
        <v>1330</v>
      </c>
      <c r="U100" s="80" t="s">
        <v>29</v>
      </c>
      <c r="V100" s="80" t="s">
        <v>1331</v>
      </c>
      <c r="W100" s="80" t="s">
        <v>29</v>
      </c>
      <c r="X100" s="80" t="s">
        <v>1332</v>
      </c>
      <c r="Y100" s="80" t="s">
        <v>29</v>
      </c>
      <c r="Z100" s="80" t="s">
        <v>1332</v>
      </c>
      <c r="AA100" s="80" t="s">
        <v>23</v>
      </c>
      <c r="AB100" s="80" t="s">
        <v>2661</v>
      </c>
      <c r="AC100" s="80" t="s">
        <v>26</v>
      </c>
      <c r="AD100" s="80" t="s">
        <v>1333</v>
      </c>
      <c r="AE100" s="80" t="s">
        <v>23</v>
      </c>
      <c r="AF100" s="80" t="s">
        <v>2661</v>
      </c>
      <c r="AG100" s="80" t="s">
        <v>26</v>
      </c>
      <c r="AH100" s="80" t="s">
        <v>1334</v>
      </c>
      <c r="AI100" s="80" t="s">
        <v>23</v>
      </c>
      <c r="AJ100" s="80" t="s">
        <v>2661</v>
      </c>
      <c r="AK100" s="80" t="s">
        <v>26</v>
      </c>
      <c r="AL100" s="80" t="s">
        <v>1335</v>
      </c>
    </row>
    <row r="101" spans="1:38" s="80" customFormat="1" ht="50.1" customHeight="1" x14ac:dyDescent="0.2">
      <c r="A101" s="3">
        <v>45379.67580694444</v>
      </c>
      <c r="B101" s="1" t="s">
        <v>756</v>
      </c>
      <c r="C101" s="80" t="s">
        <v>757</v>
      </c>
      <c r="D101" s="80" t="s">
        <v>23</v>
      </c>
      <c r="E101" s="80" t="s">
        <v>2661</v>
      </c>
      <c r="F101" s="80" t="s">
        <v>26</v>
      </c>
      <c r="G101" s="80" t="s">
        <v>758</v>
      </c>
      <c r="H101" s="80" t="s">
        <v>23</v>
      </c>
      <c r="I101" s="80" t="s">
        <v>24</v>
      </c>
      <c r="J101" s="83" t="s">
        <v>2829</v>
      </c>
      <c r="K101" s="80" t="s">
        <v>26</v>
      </c>
      <c r="L101" s="80" t="s">
        <v>692</v>
      </c>
      <c r="M101" s="80" t="s">
        <v>24</v>
      </c>
      <c r="N101" s="80" t="s">
        <v>759</v>
      </c>
      <c r="O101" s="80" t="s">
        <v>23</v>
      </c>
      <c r="P101" s="80" t="s">
        <v>23</v>
      </c>
      <c r="Q101" s="80" t="s">
        <v>23</v>
      </c>
      <c r="R101" s="80" t="s">
        <v>2661</v>
      </c>
      <c r="S101" s="80" t="s">
        <v>24</v>
      </c>
      <c r="T101" s="80" t="s">
        <v>760</v>
      </c>
      <c r="U101" s="80" t="s">
        <v>24</v>
      </c>
      <c r="V101" s="80" t="s">
        <v>760</v>
      </c>
      <c r="W101" s="80" t="s">
        <v>24</v>
      </c>
      <c r="X101" s="80" t="s">
        <v>760</v>
      </c>
      <c r="Y101" s="80" t="s">
        <v>24</v>
      </c>
      <c r="Z101" s="80" t="s">
        <v>760</v>
      </c>
      <c r="AA101" s="80" t="s">
        <v>23</v>
      </c>
      <c r="AB101" s="80" t="s">
        <v>2661</v>
      </c>
      <c r="AC101" s="80" t="s">
        <v>26</v>
      </c>
      <c r="AD101" s="80" t="s">
        <v>760</v>
      </c>
      <c r="AE101" s="80" t="s">
        <v>23</v>
      </c>
      <c r="AF101" s="80" t="s">
        <v>2661</v>
      </c>
      <c r="AG101" s="80" t="s">
        <v>32</v>
      </c>
      <c r="AH101" s="80" t="s">
        <v>761</v>
      </c>
      <c r="AI101" s="80" t="s">
        <v>23</v>
      </c>
      <c r="AJ101" s="80" t="s">
        <v>2661</v>
      </c>
      <c r="AK101" s="80" t="s">
        <v>24</v>
      </c>
      <c r="AL101" s="80" t="s">
        <v>762</v>
      </c>
    </row>
    <row r="102" spans="1:38" s="80" customFormat="1" ht="50.1" customHeight="1" x14ac:dyDescent="0.2">
      <c r="A102" s="3">
        <v>45379.416052083332</v>
      </c>
      <c r="B102" s="1" t="s">
        <v>2364</v>
      </c>
      <c r="C102" s="80" t="s">
        <v>2365</v>
      </c>
      <c r="D102" s="80" t="s">
        <v>20</v>
      </c>
      <c r="E102" s="80" t="s">
        <v>2366</v>
      </c>
      <c r="F102" s="80" t="s">
        <v>2661</v>
      </c>
      <c r="G102" s="80" t="s">
        <v>2661</v>
      </c>
      <c r="H102" s="80" t="s">
        <v>23</v>
      </c>
      <c r="I102" s="80" t="s">
        <v>26</v>
      </c>
      <c r="J102" s="83" t="s">
        <v>2830</v>
      </c>
      <c r="K102" s="80" t="s">
        <v>26</v>
      </c>
      <c r="L102" s="80" t="s">
        <v>2367</v>
      </c>
      <c r="M102" s="80" t="s">
        <v>26</v>
      </c>
      <c r="N102" s="80" t="s">
        <v>2368</v>
      </c>
      <c r="O102" s="80" t="s">
        <v>23</v>
      </c>
      <c r="P102" s="80" t="s">
        <v>23</v>
      </c>
      <c r="Q102" s="80" t="s">
        <v>23</v>
      </c>
      <c r="R102" s="80" t="s">
        <v>2661</v>
      </c>
      <c r="S102" s="80" t="s">
        <v>29</v>
      </c>
      <c r="T102" s="80" t="s">
        <v>2369</v>
      </c>
      <c r="U102" s="80" t="s">
        <v>29</v>
      </c>
      <c r="V102" s="80" t="s">
        <v>2370</v>
      </c>
      <c r="W102" s="80" t="s">
        <v>24</v>
      </c>
      <c r="X102" s="80" t="s">
        <v>2371</v>
      </c>
      <c r="Y102" s="80" t="s">
        <v>14</v>
      </c>
      <c r="Z102" s="80" t="s">
        <v>2372</v>
      </c>
      <c r="AA102" s="80" t="s">
        <v>23</v>
      </c>
      <c r="AB102" s="80" t="s">
        <v>2661</v>
      </c>
      <c r="AC102" s="80" t="s">
        <v>24</v>
      </c>
      <c r="AD102" s="80" t="s">
        <v>2373</v>
      </c>
      <c r="AE102" s="80" t="s">
        <v>23</v>
      </c>
      <c r="AF102" s="80" t="s">
        <v>2661</v>
      </c>
      <c r="AG102" s="80" t="s">
        <v>29</v>
      </c>
      <c r="AH102" s="80" t="s">
        <v>2374</v>
      </c>
      <c r="AI102" s="80" t="s">
        <v>23</v>
      </c>
      <c r="AJ102" s="80" t="s">
        <v>2661</v>
      </c>
      <c r="AK102" s="80" t="s">
        <v>26</v>
      </c>
      <c r="AL102" s="80" t="s">
        <v>2375</v>
      </c>
    </row>
    <row r="103" spans="1:38" s="80" customFormat="1" ht="50.1" customHeight="1" x14ac:dyDescent="0.2">
      <c r="A103" s="3">
        <v>45338.576186261569</v>
      </c>
      <c r="B103" s="1" t="s">
        <v>1072</v>
      </c>
      <c r="C103" s="80" t="s">
        <v>1073</v>
      </c>
      <c r="D103" s="80" t="s">
        <v>23</v>
      </c>
      <c r="E103" s="80" t="s">
        <v>2661</v>
      </c>
      <c r="F103" s="80" t="s">
        <v>26</v>
      </c>
      <c r="G103" s="80" t="s">
        <v>1074</v>
      </c>
      <c r="H103" s="80" t="s">
        <v>23</v>
      </c>
      <c r="I103" s="80" t="s">
        <v>24</v>
      </c>
      <c r="J103" s="83" t="s">
        <v>2831</v>
      </c>
      <c r="K103" s="80" t="s">
        <v>32</v>
      </c>
      <c r="L103" s="80" t="s">
        <v>1075</v>
      </c>
      <c r="M103" s="80" t="s">
        <v>24</v>
      </c>
      <c r="N103" s="80" t="s">
        <v>1076</v>
      </c>
      <c r="O103" s="80" t="s">
        <v>23</v>
      </c>
      <c r="P103" s="80" t="s">
        <v>20</v>
      </c>
      <c r="Q103" s="80" t="s">
        <v>20</v>
      </c>
      <c r="R103" s="80" t="s">
        <v>1077</v>
      </c>
      <c r="S103" s="80" t="s">
        <v>2661</v>
      </c>
      <c r="T103" s="80" t="s">
        <v>2661</v>
      </c>
      <c r="U103" s="80" t="s">
        <v>2661</v>
      </c>
      <c r="V103" s="80" t="s">
        <v>2661</v>
      </c>
      <c r="W103" s="80" t="s">
        <v>2661</v>
      </c>
      <c r="X103" s="80" t="s">
        <v>2661</v>
      </c>
      <c r="Y103" s="80" t="s">
        <v>2661</v>
      </c>
      <c r="Z103" s="80" t="s">
        <v>2661</v>
      </c>
      <c r="AA103" s="80" t="s">
        <v>23</v>
      </c>
      <c r="AB103" s="80" t="s">
        <v>2661</v>
      </c>
      <c r="AC103" s="80" t="s">
        <v>24</v>
      </c>
      <c r="AD103" s="80" t="s">
        <v>1078</v>
      </c>
      <c r="AE103" s="80" t="s">
        <v>23</v>
      </c>
      <c r="AF103" s="80" t="s">
        <v>1079</v>
      </c>
      <c r="AG103" s="80" t="s">
        <v>26</v>
      </c>
      <c r="AH103" s="80" t="s">
        <v>1080</v>
      </c>
      <c r="AI103" s="80" t="s">
        <v>20</v>
      </c>
      <c r="AJ103" s="80" t="s">
        <v>1081</v>
      </c>
      <c r="AK103" s="80" t="s">
        <v>2661</v>
      </c>
      <c r="AL103" s="80" t="s">
        <v>2661</v>
      </c>
    </row>
    <row r="104" spans="1:38" s="80" customFormat="1" ht="50.1" customHeight="1" x14ac:dyDescent="0.2">
      <c r="A104" s="3">
        <v>45335.667408715279</v>
      </c>
      <c r="B104" s="1" t="s">
        <v>1006</v>
      </c>
      <c r="C104" s="80" t="s">
        <v>1007</v>
      </c>
      <c r="D104" s="80" t="s">
        <v>23</v>
      </c>
      <c r="E104" s="80" t="s">
        <v>2661</v>
      </c>
      <c r="F104" s="80" t="s">
        <v>26</v>
      </c>
      <c r="G104" s="80" t="s">
        <v>1008</v>
      </c>
      <c r="H104" s="80" t="s">
        <v>23</v>
      </c>
      <c r="I104" s="80" t="s">
        <v>24</v>
      </c>
      <c r="J104" s="83" t="s">
        <v>2832</v>
      </c>
      <c r="K104" s="80" t="s">
        <v>26</v>
      </c>
      <c r="L104" s="80" t="s">
        <v>1009</v>
      </c>
      <c r="M104" s="80" t="s">
        <v>32</v>
      </c>
      <c r="N104" s="80" t="s">
        <v>1010</v>
      </c>
      <c r="O104" s="80" t="s">
        <v>20</v>
      </c>
      <c r="P104" s="80" t="s">
        <v>20</v>
      </c>
      <c r="Q104" s="80" t="s">
        <v>23</v>
      </c>
      <c r="R104" s="80" t="s">
        <v>2661</v>
      </c>
      <c r="S104" s="80" t="s">
        <v>24</v>
      </c>
      <c r="T104" s="80" t="s">
        <v>1011</v>
      </c>
      <c r="U104" s="80" t="s">
        <v>24</v>
      </c>
      <c r="V104" s="80" t="s">
        <v>1011</v>
      </c>
      <c r="W104" s="80" t="s">
        <v>32</v>
      </c>
      <c r="X104" s="80" t="s">
        <v>1012</v>
      </c>
      <c r="Y104" s="80" t="s">
        <v>14</v>
      </c>
      <c r="Z104" s="80" t="s">
        <v>1013</v>
      </c>
      <c r="AA104" s="80" t="s">
        <v>23</v>
      </c>
      <c r="AB104" s="80" t="s">
        <v>2661</v>
      </c>
      <c r="AC104" s="80" t="s">
        <v>24</v>
      </c>
      <c r="AD104" s="80" t="s">
        <v>1014</v>
      </c>
      <c r="AE104" s="80" t="s">
        <v>23</v>
      </c>
      <c r="AF104" s="80" t="s">
        <v>2661</v>
      </c>
      <c r="AG104" s="80" t="s">
        <v>24</v>
      </c>
      <c r="AH104" s="80" t="s">
        <v>1015</v>
      </c>
      <c r="AI104" s="80" t="s">
        <v>23</v>
      </c>
      <c r="AJ104" s="80" t="s">
        <v>2661</v>
      </c>
      <c r="AK104" s="80" t="s">
        <v>24</v>
      </c>
      <c r="AL104" s="80" t="s">
        <v>1016</v>
      </c>
    </row>
    <row r="105" spans="1:38" s="80" customFormat="1" ht="50.1" customHeight="1" x14ac:dyDescent="0.2">
      <c r="A105" s="3">
        <v>45350.445012118056</v>
      </c>
      <c r="B105" s="1" t="s">
        <v>1302</v>
      </c>
      <c r="C105" s="80" t="s">
        <v>1303</v>
      </c>
      <c r="D105" s="80" t="s">
        <v>20</v>
      </c>
      <c r="E105" s="80" t="s">
        <v>1304</v>
      </c>
      <c r="F105" s="80" t="s">
        <v>2661</v>
      </c>
      <c r="G105" s="80" t="s">
        <v>2661</v>
      </c>
      <c r="H105" s="80" t="s">
        <v>23</v>
      </c>
      <c r="I105" s="80" t="s">
        <v>26</v>
      </c>
      <c r="J105" s="83" t="s">
        <v>2833</v>
      </c>
      <c r="K105" s="80" t="s">
        <v>26</v>
      </c>
      <c r="L105" s="80" t="s">
        <v>1305</v>
      </c>
      <c r="M105" s="80" t="s">
        <v>26</v>
      </c>
      <c r="N105" s="80" t="s">
        <v>1306</v>
      </c>
      <c r="O105" s="80" t="s">
        <v>20</v>
      </c>
      <c r="P105" s="80" t="s">
        <v>20</v>
      </c>
      <c r="Q105" s="80" t="s">
        <v>23</v>
      </c>
      <c r="R105" s="80" t="s">
        <v>2661</v>
      </c>
      <c r="S105" s="80" t="s">
        <v>26</v>
      </c>
      <c r="T105" s="80" t="s">
        <v>1307</v>
      </c>
      <c r="U105" s="80" t="s">
        <v>32</v>
      </c>
      <c r="V105" s="80" t="s">
        <v>1308</v>
      </c>
      <c r="W105" s="80" t="s">
        <v>24</v>
      </c>
      <c r="X105" s="80" t="s">
        <v>1309</v>
      </c>
      <c r="Y105" s="80" t="s">
        <v>14</v>
      </c>
      <c r="Z105" s="80" t="s">
        <v>1310</v>
      </c>
      <c r="AA105" s="80" t="s">
        <v>23</v>
      </c>
      <c r="AB105" s="80" t="s">
        <v>2661</v>
      </c>
      <c r="AC105" s="80" t="s">
        <v>26</v>
      </c>
      <c r="AD105" s="80" t="s">
        <v>1311</v>
      </c>
      <c r="AE105" s="80" t="s">
        <v>23</v>
      </c>
      <c r="AF105" s="80" t="s">
        <v>2661</v>
      </c>
      <c r="AG105" s="80" t="s">
        <v>26</v>
      </c>
      <c r="AH105" s="80" t="s">
        <v>1312</v>
      </c>
      <c r="AI105" s="80" t="s">
        <v>23</v>
      </c>
      <c r="AJ105" s="80" t="s">
        <v>2661</v>
      </c>
      <c r="AK105" s="80" t="s">
        <v>26</v>
      </c>
      <c r="AL105" s="80" t="s">
        <v>1313</v>
      </c>
    </row>
    <row r="106" spans="1:38" s="80" customFormat="1" ht="50.1" customHeight="1" x14ac:dyDescent="0.2">
      <c r="A106" s="3">
        <v>45362.418124618052</v>
      </c>
      <c r="B106" s="1" t="s">
        <v>1116</v>
      </c>
      <c r="C106" s="80" t="s">
        <v>1117</v>
      </c>
      <c r="D106" s="80" t="s">
        <v>23</v>
      </c>
      <c r="E106" s="80" t="s">
        <v>2661</v>
      </c>
      <c r="F106" s="80" t="s">
        <v>26</v>
      </c>
      <c r="G106" s="80" t="s">
        <v>1118</v>
      </c>
      <c r="H106" s="80" t="s">
        <v>23</v>
      </c>
      <c r="I106" s="80" t="s">
        <v>26</v>
      </c>
      <c r="J106" s="83" t="s">
        <v>2834</v>
      </c>
      <c r="K106" s="80" t="s">
        <v>26</v>
      </c>
      <c r="L106" s="80" t="s">
        <v>1119</v>
      </c>
      <c r="M106" s="80" t="s">
        <v>24</v>
      </c>
      <c r="N106" s="80" t="s">
        <v>1120</v>
      </c>
      <c r="O106" s="80" t="s">
        <v>20</v>
      </c>
      <c r="P106" s="80" t="s">
        <v>23</v>
      </c>
      <c r="Q106" s="80" t="s">
        <v>23</v>
      </c>
      <c r="S106" s="80" t="s">
        <v>69</v>
      </c>
      <c r="T106" s="80" t="s">
        <v>1121</v>
      </c>
      <c r="U106" s="80" t="s">
        <v>69</v>
      </c>
      <c r="V106" s="80" t="s">
        <v>1121</v>
      </c>
      <c r="W106" s="80" t="s">
        <v>69</v>
      </c>
      <c r="X106" s="80" t="s">
        <v>1121</v>
      </c>
      <c r="Y106" s="80" t="s">
        <v>69</v>
      </c>
      <c r="Z106" s="80" t="s">
        <v>1121</v>
      </c>
      <c r="AA106" s="80" t="s">
        <v>2661</v>
      </c>
      <c r="AB106" s="80" t="s">
        <v>2661</v>
      </c>
      <c r="AC106" s="80" t="s">
        <v>2661</v>
      </c>
      <c r="AD106" s="80" t="s">
        <v>2661</v>
      </c>
      <c r="AE106" s="80" t="s">
        <v>2661</v>
      </c>
      <c r="AF106" s="80" t="s">
        <v>2661</v>
      </c>
      <c r="AG106" s="80" t="s">
        <v>2661</v>
      </c>
      <c r="AH106" s="80" t="s">
        <v>2661</v>
      </c>
      <c r="AI106" s="80" t="s">
        <v>23</v>
      </c>
      <c r="AJ106" s="80" t="s">
        <v>2661</v>
      </c>
      <c r="AK106" s="80" t="s">
        <v>26</v>
      </c>
      <c r="AL106" s="80" t="s">
        <v>1122</v>
      </c>
    </row>
    <row r="107" spans="1:38" s="80" customFormat="1" ht="50.1" customHeight="1" x14ac:dyDescent="0.2">
      <c r="A107" s="3">
        <v>45376.620794131944</v>
      </c>
      <c r="B107" s="1" t="s">
        <v>2151</v>
      </c>
      <c r="C107" s="80" t="s">
        <v>2152</v>
      </c>
      <c r="D107" s="80" t="s">
        <v>23</v>
      </c>
      <c r="E107" s="80" t="s">
        <v>2661</v>
      </c>
      <c r="F107" s="80" t="s">
        <v>24</v>
      </c>
      <c r="G107" s="80" t="s">
        <v>2153</v>
      </c>
      <c r="H107" s="80" t="s">
        <v>23</v>
      </c>
      <c r="I107" s="80" t="s">
        <v>29</v>
      </c>
      <c r="J107" s="83" t="s">
        <v>2141</v>
      </c>
      <c r="K107" s="80" t="s">
        <v>32</v>
      </c>
      <c r="L107" s="80" t="s">
        <v>2142</v>
      </c>
      <c r="M107" s="80" t="s">
        <v>24</v>
      </c>
      <c r="N107" s="80" t="s">
        <v>2154</v>
      </c>
      <c r="O107" s="80" t="s">
        <v>23</v>
      </c>
      <c r="P107" s="80" t="s">
        <v>23</v>
      </c>
      <c r="Q107" s="80" t="s">
        <v>23</v>
      </c>
      <c r="R107" s="80" t="s">
        <v>2661</v>
      </c>
      <c r="S107" s="80" t="s">
        <v>32</v>
      </c>
      <c r="T107" s="80" t="s">
        <v>2155</v>
      </c>
      <c r="U107" s="80" t="s">
        <v>32</v>
      </c>
      <c r="V107" s="80" t="s">
        <v>2156</v>
      </c>
      <c r="W107" s="80" t="s">
        <v>32</v>
      </c>
      <c r="X107" s="80" t="s">
        <v>2146</v>
      </c>
      <c r="Y107" s="80" t="s">
        <v>69</v>
      </c>
      <c r="Z107" s="80" t="s">
        <v>2157</v>
      </c>
      <c r="AA107" s="80" t="s">
        <v>23</v>
      </c>
      <c r="AB107" s="80" t="s">
        <v>2661</v>
      </c>
      <c r="AC107" s="80" t="s">
        <v>26</v>
      </c>
      <c r="AD107" s="80" t="s">
        <v>2158</v>
      </c>
      <c r="AE107" s="80" t="s">
        <v>20</v>
      </c>
      <c r="AF107" s="80" t="s">
        <v>2159</v>
      </c>
      <c r="AG107" s="80" t="s">
        <v>2661</v>
      </c>
      <c r="AH107" s="80" t="s">
        <v>2661</v>
      </c>
      <c r="AI107" s="80" t="s">
        <v>23</v>
      </c>
      <c r="AJ107" s="80" t="s">
        <v>2661</v>
      </c>
      <c r="AK107" s="80" t="s">
        <v>26</v>
      </c>
      <c r="AL107" s="80" t="s">
        <v>2160</v>
      </c>
    </row>
    <row r="108" spans="1:38" s="80" customFormat="1" ht="50.1" customHeight="1" x14ac:dyDescent="0.2">
      <c r="A108" s="3">
        <v>45377.402510995365</v>
      </c>
      <c r="B108" s="1" t="s">
        <v>2206</v>
      </c>
      <c r="C108" s="80" t="s">
        <v>2207</v>
      </c>
      <c r="D108" s="80" t="s">
        <v>23</v>
      </c>
      <c r="E108" s="80" t="s">
        <v>2661</v>
      </c>
      <c r="F108" s="80" t="s">
        <v>26</v>
      </c>
      <c r="G108" s="80" t="s">
        <v>2208</v>
      </c>
      <c r="H108" s="80" t="s">
        <v>23</v>
      </c>
      <c r="I108" s="80" t="s">
        <v>29</v>
      </c>
      <c r="J108" s="83" t="s">
        <v>2835</v>
      </c>
      <c r="K108" s="80" t="s">
        <v>32</v>
      </c>
      <c r="L108" s="80" t="s">
        <v>2209</v>
      </c>
      <c r="M108" s="80" t="s">
        <v>24</v>
      </c>
      <c r="N108" s="80" t="s">
        <v>2210</v>
      </c>
      <c r="O108" s="80" t="s">
        <v>23</v>
      </c>
      <c r="P108" s="80" t="s">
        <v>23</v>
      </c>
      <c r="Q108" s="80" t="s">
        <v>20</v>
      </c>
      <c r="R108" s="80" t="s">
        <v>2211</v>
      </c>
      <c r="S108" s="80" t="s">
        <v>2661</v>
      </c>
      <c r="T108" s="80" t="s">
        <v>2661</v>
      </c>
      <c r="U108" s="80" t="s">
        <v>2661</v>
      </c>
      <c r="V108" s="80" t="s">
        <v>2661</v>
      </c>
      <c r="W108" s="80" t="s">
        <v>2661</v>
      </c>
      <c r="X108" s="80" t="s">
        <v>2661</v>
      </c>
      <c r="Y108" s="80" t="s">
        <v>2661</v>
      </c>
      <c r="Z108" s="80" t="s">
        <v>2661</v>
      </c>
      <c r="AA108" s="80" t="s">
        <v>23</v>
      </c>
      <c r="AB108" s="80" t="s">
        <v>2661</v>
      </c>
      <c r="AC108" s="80" t="s">
        <v>26</v>
      </c>
      <c r="AD108" s="80" t="s">
        <v>2212</v>
      </c>
      <c r="AE108" s="80" t="s">
        <v>20</v>
      </c>
      <c r="AF108" s="80" t="s">
        <v>2213</v>
      </c>
      <c r="AG108" s="80" t="s">
        <v>2661</v>
      </c>
      <c r="AH108" s="80" t="s">
        <v>2661</v>
      </c>
      <c r="AI108" s="80" t="s">
        <v>23</v>
      </c>
      <c r="AJ108" s="80" t="s">
        <v>2661</v>
      </c>
      <c r="AK108" s="80" t="s">
        <v>26</v>
      </c>
      <c r="AL108" s="80" t="s">
        <v>2214</v>
      </c>
    </row>
    <row r="109" spans="1:38" s="80" customFormat="1" ht="50.1" customHeight="1" x14ac:dyDescent="0.2">
      <c r="A109" s="3">
        <v>45379.422382442128</v>
      </c>
      <c r="B109" s="1" t="s">
        <v>2352</v>
      </c>
      <c r="C109" s="80" t="s">
        <v>2353</v>
      </c>
      <c r="D109" s="80" t="s">
        <v>20</v>
      </c>
      <c r="E109" s="80" t="s">
        <v>2354</v>
      </c>
      <c r="F109" s="80" t="s">
        <v>2661</v>
      </c>
      <c r="G109" s="80" t="s">
        <v>2661</v>
      </c>
      <c r="H109" s="80" t="s">
        <v>23</v>
      </c>
      <c r="I109" s="80" t="s">
        <v>26</v>
      </c>
      <c r="J109" s="83" t="s">
        <v>2757</v>
      </c>
      <c r="K109" s="80" t="s">
        <v>26</v>
      </c>
      <c r="L109" s="80" t="s">
        <v>2355</v>
      </c>
      <c r="M109" s="80" t="s">
        <v>26</v>
      </c>
      <c r="N109" s="80" t="s">
        <v>2356</v>
      </c>
      <c r="O109" s="80" t="s">
        <v>23</v>
      </c>
      <c r="P109" s="80" t="s">
        <v>23</v>
      </c>
      <c r="Q109" s="80" t="s">
        <v>23</v>
      </c>
      <c r="R109" s="80" t="s">
        <v>2661</v>
      </c>
      <c r="S109" s="80" t="s">
        <v>26</v>
      </c>
      <c r="T109" s="80" t="s">
        <v>2357</v>
      </c>
      <c r="U109" s="80" t="s">
        <v>24</v>
      </c>
      <c r="V109" s="80" t="s">
        <v>2358</v>
      </c>
      <c r="W109" s="80" t="s">
        <v>14</v>
      </c>
      <c r="X109" s="80" t="s">
        <v>2359</v>
      </c>
      <c r="Y109" s="80" t="s">
        <v>14</v>
      </c>
      <c r="Z109" s="80" t="s">
        <v>2360</v>
      </c>
      <c r="AA109" s="80" t="s">
        <v>23</v>
      </c>
      <c r="AB109" s="80" t="s">
        <v>2661</v>
      </c>
      <c r="AC109" s="80" t="s">
        <v>26</v>
      </c>
      <c r="AD109" s="80" t="s">
        <v>2361</v>
      </c>
      <c r="AE109" s="80" t="s">
        <v>23</v>
      </c>
      <c r="AF109" s="80" t="s">
        <v>2661</v>
      </c>
      <c r="AG109" s="80" t="s">
        <v>24</v>
      </c>
      <c r="AH109" s="80" t="s">
        <v>2362</v>
      </c>
      <c r="AI109" s="80" t="s">
        <v>23</v>
      </c>
      <c r="AJ109" s="80" t="s">
        <v>2661</v>
      </c>
      <c r="AK109" s="80" t="s">
        <v>32</v>
      </c>
      <c r="AL109" s="80" t="s">
        <v>2363</v>
      </c>
    </row>
    <row r="110" spans="1:38" s="80" customFormat="1" ht="50.1" customHeight="1" x14ac:dyDescent="0.2">
      <c r="A110" s="3">
        <v>45372.697848298609</v>
      </c>
      <c r="B110" s="1" t="s">
        <v>1973</v>
      </c>
      <c r="C110" s="80" t="s">
        <v>1974</v>
      </c>
      <c r="D110" s="80" t="s">
        <v>23</v>
      </c>
      <c r="E110" s="80" t="s">
        <v>2661</v>
      </c>
      <c r="F110" s="80" t="s">
        <v>24</v>
      </c>
      <c r="G110" s="80" t="s">
        <v>1975</v>
      </c>
      <c r="H110" s="80" t="s">
        <v>23</v>
      </c>
      <c r="I110" s="80" t="s">
        <v>24</v>
      </c>
      <c r="J110" s="83" t="s">
        <v>2836</v>
      </c>
      <c r="K110" s="80" t="s">
        <v>24</v>
      </c>
      <c r="L110" s="80" t="s">
        <v>1976</v>
      </c>
      <c r="M110" s="80" t="s">
        <v>29</v>
      </c>
      <c r="N110" s="80" t="s">
        <v>1977</v>
      </c>
      <c r="O110" s="80" t="s">
        <v>23</v>
      </c>
      <c r="P110" s="80" t="s">
        <v>23</v>
      </c>
      <c r="Q110" s="80" t="s">
        <v>23</v>
      </c>
      <c r="R110" s="80" t="s">
        <v>2661</v>
      </c>
      <c r="S110" s="80" t="s">
        <v>29</v>
      </c>
      <c r="T110" s="80" t="s">
        <v>1978</v>
      </c>
      <c r="U110" s="80" t="s">
        <v>29</v>
      </c>
      <c r="V110" s="80" t="s">
        <v>1979</v>
      </c>
      <c r="W110" s="80" t="s">
        <v>26</v>
      </c>
      <c r="X110" s="80" t="s">
        <v>1980</v>
      </c>
      <c r="Y110" s="80" t="s">
        <v>24</v>
      </c>
      <c r="Z110" s="80" t="s">
        <v>1981</v>
      </c>
      <c r="AA110" s="80" t="s">
        <v>23</v>
      </c>
      <c r="AB110" s="80" t="s">
        <v>2661</v>
      </c>
      <c r="AC110" s="80" t="s">
        <v>26</v>
      </c>
      <c r="AD110" s="80" t="s">
        <v>1982</v>
      </c>
      <c r="AE110" s="80" t="s">
        <v>23</v>
      </c>
      <c r="AF110" s="80" t="s">
        <v>2661</v>
      </c>
      <c r="AG110" s="80" t="s">
        <v>32</v>
      </c>
      <c r="AH110" s="80" t="s">
        <v>1983</v>
      </c>
      <c r="AI110" s="80" t="s">
        <v>23</v>
      </c>
      <c r="AJ110" s="80" t="s">
        <v>2661</v>
      </c>
      <c r="AK110" s="80" t="s">
        <v>24</v>
      </c>
      <c r="AL110" s="80" t="s">
        <v>1984</v>
      </c>
    </row>
    <row r="111" spans="1:38" s="80" customFormat="1" ht="50.1" customHeight="1" x14ac:dyDescent="0.2">
      <c r="A111" s="3">
        <v>45315.519956018514</v>
      </c>
      <c r="B111" s="1" t="s">
        <v>457</v>
      </c>
      <c r="C111" s="80" t="s">
        <v>458</v>
      </c>
      <c r="D111" s="80" t="s">
        <v>23</v>
      </c>
      <c r="E111" s="80" t="s">
        <v>2661</v>
      </c>
      <c r="F111" s="80" t="s">
        <v>24</v>
      </c>
      <c r="G111" s="80" t="s">
        <v>459</v>
      </c>
      <c r="H111" s="80" t="s">
        <v>23</v>
      </c>
      <c r="I111" s="80" t="s">
        <v>29</v>
      </c>
      <c r="J111" s="83" t="s">
        <v>2837</v>
      </c>
      <c r="K111" s="80" t="s">
        <v>32</v>
      </c>
      <c r="L111" s="80" t="s">
        <v>460</v>
      </c>
      <c r="M111" s="80" t="s">
        <v>69</v>
      </c>
      <c r="N111" s="80" t="s">
        <v>461</v>
      </c>
      <c r="O111" s="80" t="s">
        <v>20</v>
      </c>
      <c r="P111" s="80" t="s">
        <v>20</v>
      </c>
      <c r="Q111" s="80" t="s">
        <v>23</v>
      </c>
      <c r="R111" s="80" t="s">
        <v>2661</v>
      </c>
      <c r="S111" s="80" t="s">
        <v>29</v>
      </c>
      <c r="T111" s="80" t="s">
        <v>462</v>
      </c>
      <c r="U111" s="80" t="s">
        <v>29</v>
      </c>
      <c r="V111" s="80" t="s">
        <v>463</v>
      </c>
      <c r="W111" s="80" t="s">
        <v>69</v>
      </c>
      <c r="X111" s="80" t="s">
        <v>461</v>
      </c>
      <c r="Y111" s="80" t="s">
        <v>26</v>
      </c>
      <c r="Z111" s="80" t="s">
        <v>464</v>
      </c>
      <c r="AA111" s="80" t="s">
        <v>23</v>
      </c>
      <c r="AB111" s="80" t="s">
        <v>2661</v>
      </c>
      <c r="AC111" s="80" t="s">
        <v>29</v>
      </c>
      <c r="AD111" s="80" t="s">
        <v>465</v>
      </c>
      <c r="AE111" s="80" t="s">
        <v>23</v>
      </c>
      <c r="AF111" s="80" t="s">
        <v>2661</v>
      </c>
      <c r="AG111" s="80" t="s">
        <v>29</v>
      </c>
      <c r="AH111" s="80" t="s">
        <v>466</v>
      </c>
      <c r="AI111" s="80" t="s">
        <v>23</v>
      </c>
      <c r="AJ111" s="80" t="s">
        <v>2661</v>
      </c>
      <c r="AK111" s="80" t="s">
        <v>24</v>
      </c>
      <c r="AL111" s="80" t="s">
        <v>467</v>
      </c>
    </row>
    <row r="112" spans="1:38" s="80" customFormat="1" ht="50.1" customHeight="1" x14ac:dyDescent="0.2">
      <c r="A112" s="3">
        <v>45293.565029050922</v>
      </c>
      <c r="B112" s="1" t="s">
        <v>207</v>
      </c>
      <c r="C112" s="80" t="s">
        <v>208</v>
      </c>
      <c r="D112" s="80" t="s">
        <v>23</v>
      </c>
      <c r="E112" s="80" t="s">
        <v>2661</v>
      </c>
      <c r="F112" s="80" t="s">
        <v>26</v>
      </c>
      <c r="G112" s="80" t="s">
        <v>209</v>
      </c>
      <c r="H112" s="80" t="s">
        <v>23</v>
      </c>
      <c r="I112" s="80" t="s">
        <v>24</v>
      </c>
      <c r="J112" s="83" t="s">
        <v>2838</v>
      </c>
      <c r="K112" s="80" t="s">
        <v>24</v>
      </c>
      <c r="L112" s="80" t="s">
        <v>210</v>
      </c>
      <c r="M112" s="80" t="s">
        <v>26</v>
      </c>
      <c r="N112" s="80" t="s">
        <v>211</v>
      </c>
      <c r="O112" s="80" t="s">
        <v>23</v>
      </c>
      <c r="P112" s="80" t="s">
        <v>23</v>
      </c>
      <c r="Q112" s="80" t="s">
        <v>20</v>
      </c>
      <c r="R112" s="80" t="s">
        <v>212</v>
      </c>
      <c r="S112" s="80" t="s">
        <v>2661</v>
      </c>
      <c r="T112" s="80" t="s">
        <v>2661</v>
      </c>
      <c r="U112" s="80" t="s">
        <v>2661</v>
      </c>
      <c r="V112" s="80" t="s">
        <v>2661</v>
      </c>
      <c r="W112" s="80" t="s">
        <v>2661</v>
      </c>
      <c r="X112" s="80" t="s">
        <v>2661</v>
      </c>
      <c r="Y112" s="80" t="s">
        <v>2661</v>
      </c>
      <c r="Z112" s="80" t="s">
        <v>2661</v>
      </c>
      <c r="AA112" s="80" t="s">
        <v>23</v>
      </c>
      <c r="AB112" s="80" t="s">
        <v>2661</v>
      </c>
      <c r="AC112" s="80" t="s">
        <v>24</v>
      </c>
      <c r="AD112" s="80" t="s">
        <v>213</v>
      </c>
      <c r="AE112" s="80" t="s">
        <v>23</v>
      </c>
      <c r="AF112" s="80" t="s">
        <v>2661</v>
      </c>
      <c r="AG112" s="80" t="s">
        <v>26</v>
      </c>
      <c r="AH112" s="80" t="s">
        <v>214</v>
      </c>
      <c r="AI112" s="80" t="s">
        <v>23</v>
      </c>
      <c r="AJ112" s="80" t="s">
        <v>2661</v>
      </c>
      <c r="AK112" s="80" t="s">
        <v>26</v>
      </c>
      <c r="AL112" s="80" t="s">
        <v>215</v>
      </c>
    </row>
    <row r="113" spans="1:38" s="80" customFormat="1" ht="50.1" customHeight="1" x14ac:dyDescent="0.2">
      <c r="A113" s="3">
        <v>45356.583031979164</v>
      </c>
      <c r="B113" s="1" t="s">
        <v>1443</v>
      </c>
      <c r="C113" s="80" t="s">
        <v>1444</v>
      </c>
      <c r="D113" s="80" t="s">
        <v>23</v>
      </c>
      <c r="E113" s="80" t="s">
        <v>2661</v>
      </c>
      <c r="F113" s="80" t="s">
        <v>26</v>
      </c>
      <c r="G113" s="80" t="s">
        <v>1445</v>
      </c>
      <c r="H113" s="80" t="s">
        <v>23</v>
      </c>
      <c r="I113" s="80" t="s">
        <v>26</v>
      </c>
      <c r="J113" s="83" t="s">
        <v>2839</v>
      </c>
      <c r="K113" s="80" t="s">
        <v>32</v>
      </c>
      <c r="L113" s="80" t="s">
        <v>1446</v>
      </c>
      <c r="M113" s="80" t="s">
        <v>26</v>
      </c>
      <c r="N113" s="80" t="s">
        <v>1447</v>
      </c>
      <c r="O113" s="80" t="s">
        <v>23</v>
      </c>
      <c r="P113" s="80" t="s">
        <v>23</v>
      </c>
      <c r="Q113" s="80" t="s">
        <v>23</v>
      </c>
      <c r="R113" s="80" t="s">
        <v>2661</v>
      </c>
      <c r="S113" s="80" t="s">
        <v>24</v>
      </c>
      <c r="T113" s="80" t="s">
        <v>1448</v>
      </c>
      <c r="U113" s="80" t="s">
        <v>26</v>
      </c>
      <c r="V113" s="80" t="s">
        <v>1449</v>
      </c>
      <c r="W113" s="80" t="s">
        <v>26</v>
      </c>
      <c r="X113" s="80" t="s">
        <v>1450</v>
      </c>
      <c r="Y113" s="80" t="s">
        <v>29</v>
      </c>
      <c r="Z113" s="80" t="s">
        <v>1451</v>
      </c>
      <c r="AA113" s="80" t="s">
        <v>23</v>
      </c>
      <c r="AB113" s="80" t="s">
        <v>2661</v>
      </c>
      <c r="AC113" s="80" t="s">
        <v>24</v>
      </c>
      <c r="AD113" s="80" t="s">
        <v>1452</v>
      </c>
      <c r="AE113" s="80" t="s">
        <v>23</v>
      </c>
      <c r="AF113" s="80" t="s">
        <v>2661</v>
      </c>
      <c r="AG113" s="80" t="s">
        <v>24</v>
      </c>
      <c r="AH113" s="80" t="s">
        <v>1453</v>
      </c>
      <c r="AI113" s="80" t="s">
        <v>23</v>
      </c>
      <c r="AJ113" s="80" t="s">
        <v>2661</v>
      </c>
      <c r="AK113" s="80" t="s">
        <v>29</v>
      </c>
      <c r="AL113" s="80" t="s">
        <v>1454</v>
      </c>
    </row>
    <row r="114" spans="1:38" s="80" customFormat="1" ht="50.1" customHeight="1" x14ac:dyDescent="0.2">
      <c r="A114" s="3">
        <v>45349.632636111106</v>
      </c>
      <c r="B114" s="1" t="s">
        <v>173</v>
      </c>
      <c r="C114" s="80" t="s">
        <v>174</v>
      </c>
      <c r="D114" s="80" t="s">
        <v>23</v>
      </c>
      <c r="E114" s="80" t="s">
        <v>2661</v>
      </c>
      <c r="F114" s="80" t="s">
        <v>26</v>
      </c>
      <c r="G114" s="80" t="s">
        <v>175</v>
      </c>
      <c r="H114" s="80" t="s">
        <v>23</v>
      </c>
      <c r="I114" s="80" t="s">
        <v>32</v>
      </c>
      <c r="J114" s="83" t="s">
        <v>2840</v>
      </c>
      <c r="K114" s="80" t="s">
        <v>32</v>
      </c>
      <c r="L114" s="80" t="s">
        <v>176</v>
      </c>
      <c r="M114" s="80" t="s">
        <v>32</v>
      </c>
      <c r="N114" s="80" t="s">
        <v>177</v>
      </c>
      <c r="O114" s="80" t="s">
        <v>20</v>
      </c>
      <c r="P114" s="80" t="s">
        <v>23</v>
      </c>
      <c r="Q114" s="80" t="s">
        <v>23</v>
      </c>
      <c r="R114" s="80" t="s">
        <v>2661</v>
      </c>
      <c r="S114" s="80" t="s">
        <v>24</v>
      </c>
      <c r="T114" s="80" t="s">
        <v>178</v>
      </c>
      <c r="U114" s="80" t="s">
        <v>69</v>
      </c>
      <c r="V114" s="80" t="s">
        <v>179</v>
      </c>
      <c r="W114" s="80" t="s">
        <v>26</v>
      </c>
      <c r="X114" s="80" t="s">
        <v>180</v>
      </c>
      <c r="Y114" s="80" t="s">
        <v>14</v>
      </c>
      <c r="Z114" s="80" t="s">
        <v>181</v>
      </c>
      <c r="AA114" s="80" t="s">
        <v>23</v>
      </c>
      <c r="AB114" s="80" t="s">
        <v>2661</v>
      </c>
      <c r="AC114" s="80" t="s">
        <v>24</v>
      </c>
      <c r="AD114" s="80" t="s">
        <v>182</v>
      </c>
      <c r="AE114" s="80" t="s">
        <v>20</v>
      </c>
      <c r="AF114" s="80" t="s">
        <v>183</v>
      </c>
      <c r="AG114" s="80" t="s">
        <v>2661</v>
      </c>
      <c r="AH114" s="80" t="s">
        <v>2661</v>
      </c>
      <c r="AI114" s="80" t="s">
        <v>23</v>
      </c>
      <c r="AJ114" s="80" t="s">
        <v>2661</v>
      </c>
      <c r="AK114" s="80" t="s">
        <v>26</v>
      </c>
      <c r="AL114" s="80" t="s">
        <v>184</v>
      </c>
    </row>
    <row r="115" spans="1:38" s="80" customFormat="1" ht="50.1" customHeight="1" x14ac:dyDescent="0.2">
      <c r="A115" s="3">
        <v>45371.555341898144</v>
      </c>
      <c r="B115" s="1" t="s">
        <v>1911</v>
      </c>
      <c r="C115" s="80" t="s">
        <v>1912</v>
      </c>
      <c r="D115" s="80" t="s">
        <v>23</v>
      </c>
      <c r="E115" s="80" t="s">
        <v>2661</v>
      </c>
      <c r="F115" s="80" t="s">
        <v>26</v>
      </c>
      <c r="G115" s="80" t="s">
        <v>1913</v>
      </c>
      <c r="H115" s="80" t="s">
        <v>23</v>
      </c>
      <c r="I115" s="80" t="s">
        <v>32</v>
      </c>
      <c r="J115" s="83" t="s">
        <v>366</v>
      </c>
      <c r="K115" s="80" t="s">
        <v>32</v>
      </c>
      <c r="L115" s="80" t="s">
        <v>366</v>
      </c>
      <c r="M115" s="80" t="s">
        <v>32</v>
      </c>
      <c r="N115" s="80" t="s">
        <v>366</v>
      </c>
      <c r="O115" s="80" t="s">
        <v>20</v>
      </c>
      <c r="P115" s="80" t="s">
        <v>20</v>
      </c>
      <c r="Q115" s="80" t="s">
        <v>23</v>
      </c>
      <c r="R115" s="80" t="s">
        <v>2661</v>
      </c>
      <c r="S115" s="80" t="s">
        <v>69</v>
      </c>
      <c r="T115" s="80" t="s">
        <v>366</v>
      </c>
      <c r="U115" s="80" t="s">
        <v>69</v>
      </c>
      <c r="V115" s="80" t="s">
        <v>366</v>
      </c>
      <c r="W115" s="80" t="s">
        <v>32</v>
      </c>
      <c r="X115" s="80" t="s">
        <v>1914</v>
      </c>
      <c r="Y115" s="80" t="s">
        <v>32</v>
      </c>
      <c r="Z115" s="80" t="s">
        <v>1915</v>
      </c>
      <c r="AA115" s="80" t="s">
        <v>23</v>
      </c>
      <c r="AB115" s="80" t="s">
        <v>2661</v>
      </c>
      <c r="AC115" s="80" t="s">
        <v>32</v>
      </c>
      <c r="AD115" s="80" t="s">
        <v>1916</v>
      </c>
      <c r="AE115" s="80" t="s">
        <v>23</v>
      </c>
      <c r="AF115" s="80" t="s">
        <v>2661</v>
      </c>
      <c r="AG115" s="80" t="s">
        <v>32</v>
      </c>
      <c r="AH115" s="80" t="s">
        <v>1917</v>
      </c>
      <c r="AI115" s="80" t="s">
        <v>23</v>
      </c>
      <c r="AJ115" s="80" t="s">
        <v>2661</v>
      </c>
      <c r="AK115" s="80" t="s">
        <v>26</v>
      </c>
      <c r="AL115" s="80" t="s">
        <v>1918</v>
      </c>
    </row>
    <row r="116" spans="1:38" s="80" customFormat="1" ht="50.1" customHeight="1" x14ac:dyDescent="0.2">
      <c r="A116" s="3">
        <v>45365.722100960644</v>
      </c>
      <c r="B116" s="1" t="s">
        <v>1660</v>
      </c>
      <c r="C116" s="80" t="s">
        <v>1661</v>
      </c>
      <c r="D116" s="80" t="s">
        <v>23</v>
      </c>
      <c r="E116" s="80" t="s">
        <v>2661</v>
      </c>
      <c r="F116" s="80" t="s">
        <v>26</v>
      </c>
      <c r="G116" s="80" t="s">
        <v>1662</v>
      </c>
      <c r="H116" s="80" t="s">
        <v>23</v>
      </c>
      <c r="I116" s="80" t="s">
        <v>26</v>
      </c>
      <c r="J116" s="83" t="s">
        <v>2841</v>
      </c>
      <c r="K116" s="80" t="s">
        <v>69</v>
      </c>
      <c r="L116" s="80" t="s">
        <v>1663</v>
      </c>
      <c r="M116" s="80" t="s">
        <v>26</v>
      </c>
      <c r="N116" s="80" t="s">
        <v>1664</v>
      </c>
      <c r="O116" s="80" t="s">
        <v>20</v>
      </c>
      <c r="P116" s="80" t="s">
        <v>20</v>
      </c>
      <c r="Q116" s="80" t="s">
        <v>23</v>
      </c>
      <c r="R116" s="80" t="s">
        <v>2661</v>
      </c>
      <c r="S116" s="80" t="s">
        <v>24</v>
      </c>
      <c r="T116" s="80" t="s">
        <v>1665</v>
      </c>
      <c r="U116" s="80" t="s">
        <v>24</v>
      </c>
      <c r="V116" s="80" t="s">
        <v>1666</v>
      </c>
      <c r="W116" s="80" t="s">
        <v>24</v>
      </c>
      <c r="X116" s="80" t="s">
        <v>1667</v>
      </c>
      <c r="Y116" s="80" t="s">
        <v>29</v>
      </c>
      <c r="Z116" s="80" t="s">
        <v>1668</v>
      </c>
      <c r="AA116" s="80" t="s">
        <v>23</v>
      </c>
      <c r="AB116" s="80" t="s">
        <v>2661</v>
      </c>
      <c r="AC116" s="80" t="s">
        <v>24</v>
      </c>
      <c r="AD116" s="80" t="s">
        <v>1669</v>
      </c>
      <c r="AE116" s="80" t="s">
        <v>23</v>
      </c>
      <c r="AF116" s="80" t="s">
        <v>2661</v>
      </c>
      <c r="AG116" s="80" t="s">
        <v>26</v>
      </c>
      <c r="AH116" s="80" t="s">
        <v>1670</v>
      </c>
      <c r="AI116" s="80" t="s">
        <v>20</v>
      </c>
      <c r="AJ116" s="80" t="s">
        <v>1671</v>
      </c>
      <c r="AK116" s="80" t="s">
        <v>2661</v>
      </c>
      <c r="AL116" s="80" t="s">
        <v>2661</v>
      </c>
    </row>
    <row r="117" spans="1:38" s="80" customFormat="1" ht="50.1" customHeight="1" x14ac:dyDescent="0.2">
      <c r="A117" s="3">
        <v>45384.405586655092</v>
      </c>
      <c r="B117" s="1" t="s">
        <v>2541</v>
      </c>
      <c r="C117" s="80" t="s">
        <v>2542</v>
      </c>
      <c r="D117" s="80" t="s">
        <v>23</v>
      </c>
      <c r="E117" s="80" t="s">
        <v>2661</v>
      </c>
      <c r="F117" s="80" t="s">
        <v>26</v>
      </c>
      <c r="G117" s="80" t="s">
        <v>2543</v>
      </c>
      <c r="H117" s="80" t="s">
        <v>23</v>
      </c>
      <c r="I117" s="80" t="s">
        <v>26</v>
      </c>
      <c r="J117" s="83" t="s">
        <v>2842</v>
      </c>
      <c r="K117" s="80" t="s">
        <v>26</v>
      </c>
      <c r="L117" s="80" t="s">
        <v>2544</v>
      </c>
      <c r="M117" s="80" t="s">
        <v>24</v>
      </c>
      <c r="N117" s="80" t="s">
        <v>2545</v>
      </c>
      <c r="O117" s="80" t="s">
        <v>23</v>
      </c>
      <c r="P117" s="80" t="s">
        <v>23</v>
      </c>
      <c r="Q117" s="80" t="s">
        <v>23</v>
      </c>
      <c r="R117" s="80" t="s">
        <v>2661</v>
      </c>
      <c r="S117" s="80" t="s">
        <v>26</v>
      </c>
      <c r="T117" s="80" t="s">
        <v>2546</v>
      </c>
      <c r="U117" s="80" t="s">
        <v>32</v>
      </c>
      <c r="V117" s="80" t="s">
        <v>2547</v>
      </c>
      <c r="W117" s="80" t="s">
        <v>26</v>
      </c>
      <c r="X117" s="80" t="s">
        <v>2548</v>
      </c>
      <c r="Y117" s="80" t="s">
        <v>26</v>
      </c>
      <c r="Z117" s="80" t="s">
        <v>2549</v>
      </c>
      <c r="AA117" s="80" t="s">
        <v>23</v>
      </c>
      <c r="AB117" s="80" t="s">
        <v>2661</v>
      </c>
      <c r="AC117" s="80" t="s">
        <v>26</v>
      </c>
      <c r="AD117" s="80" t="s">
        <v>2550</v>
      </c>
      <c r="AE117" s="80" t="s">
        <v>23</v>
      </c>
      <c r="AF117" s="80" t="s">
        <v>2661</v>
      </c>
      <c r="AG117" s="80" t="s">
        <v>24</v>
      </c>
      <c r="AH117" s="80" t="s">
        <v>2551</v>
      </c>
      <c r="AI117" s="80" t="s">
        <v>23</v>
      </c>
      <c r="AJ117" s="80" t="s">
        <v>2661</v>
      </c>
      <c r="AK117" s="80" t="s">
        <v>26</v>
      </c>
      <c r="AL117" s="80" t="s">
        <v>2552</v>
      </c>
    </row>
    <row r="118" spans="1:38" s="80" customFormat="1" ht="50.1" customHeight="1" x14ac:dyDescent="0.2">
      <c r="A118" s="3">
        <v>45379.514813738424</v>
      </c>
      <c r="B118" s="1" t="s">
        <v>1770</v>
      </c>
      <c r="C118" s="80" t="s">
        <v>1771</v>
      </c>
      <c r="D118" s="80" t="s">
        <v>20</v>
      </c>
      <c r="E118" s="80" t="s">
        <v>1772</v>
      </c>
      <c r="F118" s="80" t="s">
        <v>2661</v>
      </c>
      <c r="G118" s="80" t="s">
        <v>2661</v>
      </c>
      <c r="H118" s="80" t="s">
        <v>23</v>
      </c>
      <c r="I118" s="80" t="s">
        <v>29</v>
      </c>
      <c r="J118" s="83" t="s">
        <v>1773</v>
      </c>
      <c r="K118" s="80" t="s">
        <v>29</v>
      </c>
      <c r="L118" s="80" t="s">
        <v>1773</v>
      </c>
      <c r="M118" s="80" t="s">
        <v>29</v>
      </c>
      <c r="N118" s="80" t="s">
        <v>1773</v>
      </c>
      <c r="O118" s="80" t="s">
        <v>23</v>
      </c>
      <c r="P118" s="80" t="s">
        <v>23</v>
      </c>
      <c r="Q118" s="80" t="s">
        <v>23</v>
      </c>
      <c r="R118" s="80" t="s">
        <v>2661</v>
      </c>
      <c r="S118" s="80" t="s">
        <v>24</v>
      </c>
      <c r="T118" s="80" t="s">
        <v>1774</v>
      </c>
      <c r="U118" s="80" t="s">
        <v>29</v>
      </c>
      <c r="V118" s="80" t="s">
        <v>1774</v>
      </c>
      <c r="W118" s="80" t="s">
        <v>24</v>
      </c>
      <c r="X118" s="80" t="s">
        <v>1775</v>
      </c>
      <c r="Y118" s="80" t="s">
        <v>24</v>
      </c>
      <c r="Z118" s="80" t="s">
        <v>1775</v>
      </c>
      <c r="AA118" s="80" t="s">
        <v>23</v>
      </c>
      <c r="AB118" s="80" t="s">
        <v>2661</v>
      </c>
      <c r="AC118" s="80" t="s">
        <v>32</v>
      </c>
      <c r="AD118" s="80" t="s">
        <v>1776</v>
      </c>
      <c r="AE118" s="80" t="s">
        <v>23</v>
      </c>
      <c r="AF118" s="80" t="s">
        <v>2661</v>
      </c>
      <c r="AG118" s="80" t="s">
        <v>29</v>
      </c>
      <c r="AH118" s="80" t="s">
        <v>1777</v>
      </c>
      <c r="AI118" s="80" t="s">
        <v>20</v>
      </c>
      <c r="AJ118" s="80" t="s">
        <v>1778</v>
      </c>
      <c r="AK118" s="80" t="s">
        <v>2661</v>
      </c>
      <c r="AL118" s="80" t="s">
        <v>2661</v>
      </c>
    </row>
    <row r="119" spans="1:38" s="80" customFormat="1" ht="50.1" customHeight="1" x14ac:dyDescent="0.2">
      <c r="A119" s="3">
        <v>45371.515184687501</v>
      </c>
      <c r="B119" s="1" t="s">
        <v>1903</v>
      </c>
      <c r="C119" s="80" t="s">
        <v>1904</v>
      </c>
      <c r="D119" s="80" t="s">
        <v>23</v>
      </c>
      <c r="E119" s="80" t="s">
        <v>2661</v>
      </c>
      <c r="F119" s="80" t="s">
        <v>32</v>
      </c>
      <c r="G119" s="80" t="s">
        <v>1905</v>
      </c>
      <c r="H119" s="80" t="s">
        <v>23</v>
      </c>
      <c r="I119" s="80" t="s">
        <v>32</v>
      </c>
      <c r="J119" s="83" t="s">
        <v>1906</v>
      </c>
      <c r="K119" s="80" t="s">
        <v>32</v>
      </c>
      <c r="L119" s="80" t="s">
        <v>1906</v>
      </c>
      <c r="M119" s="80" t="s">
        <v>32</v>
      </c>
      <c r="N119" s="80" t="s">
        <v>1906</v>
      </c>
      <c r="O119" s="80" t="s">
        <v>20</v>
      </c>
      <c r="P119" s="80" t="s">
        <v>20</v>
      </c>
      <c r="Q119" s="80" t="s">
        <v>23</v>
      </c>
      <c r="R119" s="80" t="s">
        <v>2661</v>
      </c>
      <c r="S119" s="80" t="s">
        <v>69</v>
      </c>
      <c r="T119" s="80" t="s">
        <v>366</v>
      </c>
      <c r="U119" s="80" t="s">
        <v>32</v>
      </c>
      <c r="V119" s="80" t="s">
        <v>1907</v>
      </c>
      <c r="W119" s="80" t="s">
        <v>32</v>
      </c>
      <c r="X119" s="80" t="s">
        <v>1907</v>
      </c>
      <c r="Y119" s="80" t="s">
        <v>32</v>
      </c>
      <c r="Z119" s="80" t="s">
        <v>1907</v>
      </c>
      <c r="AA119" s="80" t="s">
        <v>23</v>
      </c>
      <c r="AB119" s="80" t="s">
        <v>2661</v>
      </c>
      <c r="AC119" s="80" t="s">
        <v>32</v>
      </c>
      <c r="AD119" s="80" t="s">
        <v>1908</v>
      </c>
      <c r="AE119" s="80" t="s">
        <v>20</v>
      </c>
      <c r="AF119" s="80" t="s">
        <v>1909</v>
      </c>
      <c r="AG119" s="80" t="s">
        <v>2661</v>
      </c>
      <c r="AH119" s="80" t="s">
        <v>2661</v>
      </c>
      <c r="AI119" s="80" t="s">
        <v>23</v>
      </c>
      <c r="AJ119" s="80" t="s">
        <v>2661</v>
      </c>
      <c r="AK119" s="80" t="s">
        <v>32</v>
      </c>
      <c r="AL119" s="80" t="s">
        <v>1910</v>
      </c>
    </row>
    <row r="120" spans="1:38" s="80" customFormat="1" ht="50.1" customHeight="1" x14ac:dyDescent="0.2">
      <c r="A120" s="3">
        <v>45379.684215127316</v>
      </c>
      <c r="B120" s="1" t="s">
        <v>2594</v>
      </c>
      <c r="C120" s="80" t="s">
        <v>2595</v>
      </c>
      <c r="D120" s="80" t="s">
        <v>23</v>
      </c>
      <c r="E120" s="80" t="s">
        <v>2661</v>
      </c>
      <c r="F120" s="80" t="s">
        <v>29</v>
      </c>
      <c r="G120" s="80" t="s">
        <v>2596</v>
      </c>
      <c r="H120" s="80" t="s">
        <v>23</v>
      </c>
      <c r="I120" s="80" t="s">
        <v>24</v>
      </c>
      <c r="J120" s="83" t="s">
        <v>2597</v>
      </c>
      <c r="K120" s="80" t="s">
        <v>24</v>
      </c>
      <c r="L120" s="80" t="s">
        <v>2598</v>
      </c>
      <c r="M120" s="80" t="s">
        <v>24</v>
      </c>
      <c r="N120" s="80" t="s">
        <v>2597</v>
      </c>
      <c r="O120" s="80" t="s">
        <v>23</v>
      </c>
      <c r="P120" s="80" t="s">
        <v>23</v>
      </c>
      <c r="Q120" s="80" t="s">
        <v>23</v>
      </c>
      <c r="R120" s="80" t="s">
        <v>2661</v>
      </c>
      <c r="S120" s="80" t="s">
        <v>29</v>
      </c>
      <c r="T120" s="80" t="s">
        <v>2599</v>
      </c>
      <c r="U120" s="80" t="s">
        <v>29</v>
      </c>
      <c r="V120" s="80" t="s">
        <v>2600</v>
      </c>
      <c r="W120" s="80" t="s">
        <v>29</v>
      </c>
      <c r="X120" s="80" t="s">
        <v>2601</v>
      </c>
      <c r="Y120" s="80" t="s">
        <v>29</v>
      </c>
      <c r="Z120" s="80" t="s">
        <v>285</v>
      </c>
      <c r="AA120" s="80" t="s">
        <v>23</v>
      </c>
      <c r="AB120" s="80" t="s">
        <v>2661</v>
      </c>
      <c r="AC120" s="80" t="s">
        <v>29</v>
      </c>
      <c r="AD120" s="80" t="s">
        <v>2602</v>
      </c>
      <c r="AE120" s="80" t="s">
        <v>23</v>
      </c>
      <c r="AF120" s="80" t="s">
        <v>2661</v>
      </c>
      <c r="AG120" s="80" t="s">
        <v>29</v>
      </c>
      <c r="AH120" s="80" t="s">
        <v>2603</v>
      </c>
      <c r="AI120" s="80" t="s">
        <v>23</v>
      </c>
      <c r="AJ120" s="80" t="s">
        <v>2661</v>
      </c>
      <c r="AK120" s="80" t="s">
        <v>24</v>
      </c>
      <c r="AL120" s="80" t="s">
        <v>2604</v>
      </c>
    </row>
    <row r="121" spans="1:38" s="80" customFormat="1" ht="50.1" customHeight="1" x14ac:dyDescent="0.2">
      <c r="A121" s="3">
        <v>45372.47091924768</v>
      </c>
      <c r="B121" s="1" t="s">
        <v>1940</v>
      </c>
      <c r="C121" s="80" t="s">
        <v>1941</v>
      </c>
      <c r="D121" s="80" t="s">
        <v>23</v>
      </c>
      <c r="E121" s="80" t="s">
        <v>2661</v>
      </c>
      <c r="F121" s="80" t="s">
        <v>26</v>
      </c>
      <c r="G121" s="80" t="s">
        <v>1942</v>
      </c>
      <c r="H121" s="80" t="s">
        <v>23</v>
      </c>
      <c r="I121" s="80" t="s">
        <v>24</v>
      </c>
      <c r="J121" s="83" t="s">
        <v>2758</v>
      </c>
      <c r="K121" s="80" t="s">
        <v>26</v>
      </c>
      <c r="L121" s="80" t="s">
        <v>1943</v>
      </c>
      <c r="M121" s="80" t="s">
        <v>32</v>
      </c>
      <c r="N121" s="80" t="s">
        <v>1944</v>
      </c>
      <c r="O121" s="80" t="s">
        <v>23</v>
      </c>
      <c r="P121" s="80" t="s">
        <v>23</v>
      </c>
      <c r="Q121" s="80" t="s">
        <v>23</v>
      </c>
      <c r="R121" s="80" t="s">
        <v>2661</v>
      </c>
      <c r="S121" s="80" t="s">
        <v>24</v>
      </c>
      <c r="T121" s="80" t="s">
        <v>1945</v>
      </c>
      <c r="U121" s="80" t="s">
        <v>24</v>
      </c>
      <c r="V121" s="80" t="s">
        <v>1946</v>
      </c>
      <c r="W121" s="80" t="s">
        <v>24</v>
      </c>
      <c r="X121" s="80" t="s">
        <v>1946</v>
      </c>
      <c r="Y121" s="80" t="s">
        <v>24</v>
      </c>
      <c r="Z121" s="80" t="s">
        <v>1947</v>
      </c>
      <c r="AA121" s="80" t="s">
        <v>23</v>
      </c>
      <c r="AB121" s="80" t="s">
        <v>2661</v>
      </c>
      <c r="AC121" s="80" t="s">
        <v>26</v>
      </c>
      <c r="AD121" s="80" t="s">
        <v>1948</v>
      </c>
      <c r="AE121" s="80" t="s">
        <v>23</v>
      </c>
      <c r="AF121" s="80" t="s">
        <v>2661</v>
      </c>
      <c r="AG121" s="80" t="s">
        <v>29</v>
      </c>
      <c r="AH121" s="80" t="s">
        <v>1949</v>
      </c>
      <c r="AI121" s="80" t="s">
        <v>23</v>
      </c>
      <c r="AJ121" s="80" t="s">
        <v>2661</v>
      </c>
      <c r="AK121" s="80" t="s">
        <v>32</v>
      </c>
      <c r="AL121" s="80" t="s">
        <v>1950</v>
      </c>
    </row>
    <row r="122" spans="1:38" s="80" customFormat="1" ht="50.1" customHeight="1" x14ac:dyDescent="0.2">
      <c r="A122" s="3">
        <v>45372.497691666664</v>
      </c>
      <c r="B122" s="1" t="s">
        <v>1672</v>
      </c>
      <c r="C122" s="80" t="s">
        <v>1673</v>
      </c>
      <c r="D122" s="80" t="s">
        <v>23</v>
      </c>
      <c r="E122" s="80" t="s">
        <v>2661</v>
      </c>
      <c r="F122" s="80" t="s">
        <v>24</v>
      </c>
      <c r="G122" s="80" t="s">
        <v>1674</v>
      </c>
      <c r="H122" s="80" t="s">
        <v>23</v>
      </c>
      <c r="I122" s="80" t="s">
        <v>26</v>
      </c>
      <c r="J122" s="83" t="s">
        <v>2843</v>
      </c>
      <c r="K122" s="80" t="s">
        <v>26</v>
      </c>
      <c r="L122" s="80" t="s">
        <v>1675</v>
      </c>
      <c r="M122" s="80" t="s">
        <v>26</v>
      </c>
      <c r="N122" s="80" t="s">
        <v>1676</v>
      </c>
      <c r="O122" s="80" t="s">
        <v>23</v>
      </c>
      <c r="P122" s="80" t="s">
        <v>23</v>
      </c>
      <c r="Q122" s="80" t="s">
        <v>20</v>
      </c>
      <c r="R122" s="80" t="s">
        <v>1677</v>
      </c>
      <c r="S122" s="80" t="s">
        <v>2661</v>
      </c>
      <c r="T122" s="80" t="s">
        <v>2661</v>
      </c>
      <c r="U122" s="80" t="s">
        <v>2661</v>
      </c>
      <c r="V122" s="80" t="s">
        <v>2661</v>
      </c>
      <c r="W122" s="80" t="s">
        <v>2661</v>
      </c>
      <c r="X122" s="80" t="s">
        <v>2661</v>
      </c>
      <c r="Y122" s="80" t="s">
        <v>2661</v>
      </c>
      <c r="Z122" s="80" t="s">
        <v>2661</v>
      </c>
      <c r="AA122" s="80" t="s">
        <v>23</v>
      </c>
      <c r="AB122" s="80" t="s">
        <v>2661</v>
      </c>
      <c r="AC122" s="80" t="s">
        <v>24</v>
      </c>
      <c r="AD122" s="80" t="s">
        <v>1678</v>
      </c>
      <c r="AE122" s="80" t="s">
        <v>23</v>
      </c>
      <c r="AF122" s="80" t="s">
        <v>2661</v>
      </c>
      <c r="AG122" s="80" t="s">
        <v>26</v>
      </c>
      <c r="AH122" s="80" t="s">
        <v>1679</v>
      </c>
      <c r="AI122" s="80" t="s">
        <v>20</v>
      </c>
      <c r="AJ122" s="80" t="s">
        <v>1680</v>
      </c>
      <c r="AK122" s="80" t="s">
        <v>2661</v>
      </c>
      <c r="AL122" s="80" t="s">
        <v>2661</v>
      </c>
    </row>
    <row r="123" spans="1:38" s="80" customFormat="1" ht="50.1" customHeight="1" x14ac:dyDescent="0.2">
      <c r="A123" s="3">
        <v>45378.505769675925</v>
      </c>
      <c r="B123" s="1" t="s">
        <v>1557</v>
      </c>
      <c r="C123" s="80" t="s">
        <v>1558</v>
      </c>
      <c r="D123" s="80" t="s">
        <v>23</v>
      </c>
      <c r="E123" s="80" t="s">
        <v>2661</v>
      </c>
      <c r="F123" s="80" t="s">
        <v>26</v>
      </c>
      <c r="G123" s="80" t="s">
        <v>1559</v>
      </c>
      <c r="H123" s="80" t="s">
        <v>23</v>
      </c>
      <c r="I123" s="80" t="s">
        <v>26</v>
      </c>
      <c r="J123" s="83" t="s">
        <v>2759</v>
      </c>
      <c r="K123" s="80" t="s">
        <v>69</v>
      </c>
      <c r="L123" s="80" t="s">
        <v>274</v>
      </c>
      <c r="M123" s="80" t="s">
        <v>26</v>
      </c>
      <c r="N123" s="80" t="s">
        <v>1560</v>
      </c>
      <c r="O123" s="80" t="s">
        <v>20</v>
      </c>
      <c r="P123" s="80" t="s">
        <v>20</v>
      </c>
      <c r="Q123" s="80" t="s">
        <v>20</v>
      </c>
      <c r="R123" s="80" t="s">
        <v>1561</v>
      </c>
      <c r="S123" s="80" t="s">
        <v>2661</v>
      </c>
      <c r="T123" s="80" t="s">
        <v>2661</v>
      </c>
      <c r="U123" s="80" t="s">
        <v>2661</v>
      </c>
      <c r="V123" s="80" t="s">
        <v>2661</v>
      </c>
      <c r="W123" s="80" t="s">
        <v>2661</v>
      </c>
      <c r="X123" s="80" t="s">
        <v>2661</v>
      </c>
      <c r="Y123" s="80" t="s">
        <v>2661</v>
      </c>
      <c r="Z123" s="80" t="s">
        <v>2661</v>
      </c>
      <c r="AA123" s="80" t="s">
        <v>23</v>
      </c>
      <c r="AB123" s="80" t="s">
        <v>2661</v>
      </c>
      <c r="AC123" s="80" t="s">
        <v>29</v>
      </c>
      <c r="AD123" s="80" t="s">
        <v>1562</v>
      </c>
      <c r="AE123" s="80" t="s">
        <v>23</v>
      </c>
      <c r="AF123" s="80" t="s">
        <v>2661</v>
      </c>
      <c r="AG123" s="80" t="s">
        <v>26</v>
      </c>
      <c r="AH123" s="80" t="s">
        <v>1563</v>
      </c>
      <c r="AI123" s="80" t="s">
        <v>23</v>
      </c>
      <c r="AJ123" s="80" t="s">
        <v>2661</v>
      </c>
      <c r="AK123" s="80" t="s">
        <v>32</v>
      </c>
      <c r="AL123" s="80" t="s">
        <v>1564</v>
      </c>
    </row>
    <row r="124" spans="1:38" s="1" customFormat="1" ht="12.75" hidden="1" x14ac:dyDescent="0.2">
      <c r="A124" s="3">
        <v>45377.664137418978</v>
      </c>
      <c r="B124" s="1" t="s">
        <v>590</v>
      </c>
      <c r="C124" s="1" t="s">
        <v>591</v>
      </c>
      <c r="D124" s="1" t="s">
        <v>23</v>
      </c>
      <c r="E124" s="1" t="s">
        <v>2661</v>
      </c>
      <c r="F124" s="1" t="s">
        <v>32</v>
      </c>
      <c r="G124" s="1" t="s">
        <v>592</v>
      </c>
      <c r="H124" s="1" t="s">
        <v>23</v>
      </c>
      <c r="I124" s="1" t="s">
        <v>29</v>
      </c>
      <c r="J124" s="82" t="s">
        <v>593</v>
      </c>
      <c r="K124" s="1" t="s">
        <v>29</v>
      </c>
      <c r="L124" s="1" t="s">
        <v>593</v>
      </c>
      <c r="M124" s="1" t="s">
        <v>29</v>
      </c>
      <c r="N124" s="1" t="s">
        <v>593</v>
      </c>
      <c r="O124" s="1" t="s">
        <v>23</v>
      </c>
      <c r="P124" s="1" t="s">
        <v>23</v>
      </c>
      <c r="Q124" s="1" t="s">
        <v>23</v>
      </c>
      <c r="R124" s="1" t="s">
        <v>2661</v>
      </c>
      <c r="S124" s="1" t="s">
        <v>26</v>
      </c>
      <c r="T124" s="1" t="s">
        <v>594</v>
      </c>
      <c r="U124" s="1" t="s">
        <v>29</v>
      </c>
      <c r="V124" s="1" t="s">
        <v>595</v>
      </c>
      <c r="W124" s="1" t="s">
        <v>29</v>
      </c>
      <c r="X124" s="1" t="s">
        <v>596</v>
      </c>
      <c r="Y124" s="1" t="s">
        <v>29</v>
      </c>
      <c r="Z124" s="1" t="s">
        <v>596</v>
      </c>
      <c r="AA124" s="1" t="s">
        <v>23</v>
      </c>
      <c r="AB124" s="1" t="s">
        <v>2661</v>
      </c>
      <c r="AC124" s="1" t="s">
        <v>32</v>
      </c>
      <c r="AD124" s="1" t="s">
        <v>597</v>
      </c>
      <c r="AE124" s="1" t="s">
        <v>23</v>
      </c>
      <c r="AF124" s="1" t="s">
        <v>2661</v>
      </c>
      <c r="AG124" s="1" t="s">
        <v>26</v>
      </c>
      <c r="AH124" s="1" t="s">
        <v>598</v>
      </c>
      <c r="AI124" s="1" t="s">
        <v>23</v>
      </c>
      <c r="AJ124" s="1" t="s">
        <v>2661</v>
      </c>
      <c r="AK124" s="1" t="s">
        <v>29</v>
      </c>
      <c r="AL124" s="1" t="s">
        <v>599</v>
      </c>
    </row>
    <row r="125" spans="1:38" s="80" customFormat="1" ht="50.1" customHeight="1" x14ac:dyDescent="0.2">
      <c r="A125" s="3">
        <v>45378.667390196759</v>
      </c>
      <c r="B125" s="1" t="s">
        <v>1951</v>
      </c>
      <c r="C125" s="80" t="s">
        <v>1952</v>
      </c>
      <c r="D125" s="80" t="s">
        <v>23</v>
      </c>
      <c r="E125" s="80" t="s">
        <v>2661</v>
      </c>
      <c r="F125" s="80" t="s">
        <v>32</v>
      </c>
      <c r="G125" s="80" t="s">
        <v>1953</v>
      </c>
      <c r="H125" s="80" t="s">
        <v>23</v>
      </c>
      <c r="I125" s="80" t="s">
        <v>26</v>
      </c>
      <c r="J125" s="83" t="s">
        <v>2760</v>
      </c>
      <c r="K125" s="80" t="s">
        <v>26</v>
      </c>
      <c r="L125" s="80" t="s">
        <v>1954</v>
      </c>
      <c r="M125" s="80" t="s">
        <v>69</v>
      </c>
      <c r="N125" s="80" t="s">
        <v>1955</v>
      </c>
      <c r="O125" s="80" t="s">
        <v>20</v>
      </c>
      <c r="P125" s="80" t="s">
        <v>20</v>
      </c>
      <c r="Q125" s="80" t="s">
        <v>23</v>
      </c>
      <c r="R125" s="80" t="s">
        <v>2661</v>
      </c>
      <c r="S125" s="80" t="s">
        <v>26</v>
      </c>
      <c r="T125" s="80" t="s">
        <v>1956</v>
      </c>
      <c r="U125" s="80" t="s">
        <v>26</v>
      </c>
      <c r="V125" s="80" t="s">
        <v>1957</v>
      </c>
      <c r="W125" s="80" t="s">
        <v>32</v>
      </c>
      <c r="X125" s="80" t="s">
        <v>1957</v>
      </c>
      <c r="Y125" s="80" t="s">
        <v>32</v>
      </c>
      <c r="Z125" s="80" t="s">
        <v>1957</v>
      </c>
      <c r="AA125" s="80" t="s">
        <v>23</v>
      </c>
      <c r="AB125" s="80" t="s">
        <v>2661</v>
      </c>
      <c r="AC125" s="80" t="s">
        <v>24</v>
      </c>
      <c r="AD125" s="80" t="s">
        <v>1958</v>
      </c>
      <c r="AE125" s="80" t="s">
        <v>23</v>
      </c>
      <c r="AF125" s="80" t="s">
        <v>2661</v>
      </c>
      <c r="AG125" s="80" t="s">
        <v>26</v>
      </c>
      <c r="AH125" s="80" t="s">
        <v>1959</v>
      </c>
      <c r="AI125" s="80" t="s">
        <v>23</v>
      </c>
      <c r="AJ125" s="80" t="s">
        <v>2661</v>
      </c>
      <c r="AK125" s="80" t="s">
        <v>32</v>
      </c>
      <c r="AL125" s="80" t="s">
        <v>1960</v>
      </c>
    </row>
    <row r="126" spans="1:38" s="80" customFormat="1" ht="50.1" customHeight="1" x14ac:dyDescent="0.2">
      <c r="A126" s="3">
        <v>45379.492359837961</v>
      </c>
      <c r="B126" s="1" t="s">
        <v>2387</v>
      </c>
      <c r="C126" s="80" t="s">
        <v>2388</v>
      </c>
      <c r="D126" s="80" t="s">
        <v>23</v>
      </c>
      <c r="E126" s="80" t="s">
        <v>2661</v>
      </c>
      <c r="F126" s="80" t="s">
        <v>32</v>
      </c>
      <c r="G126" s="80" t="s">
        <v>2389</v>
      </c>
      <c r="H126" s="80" t="s">
        <v>23</v>
      </c>
      <c r="I126" s="80" t="s">
        <v>26</v>
      </c>
      <c r="J126" s="83" t="s">
        <v>2844</v>
      </c>
      <c r="K126" s="80" t="s">
        <v>26</v>
      </c>
      <c r="L126" s="80" t="s">
        <v>2261</v>
      </c>
      <c r="M126" s="80" t="s">
        <v>24</v>
      </c>
      <c r="N126" s="80" t="s">
        <v>2262</v>
      </c>
      <c r="O126" s="80" t="s">
        <v>23</v>
      </c>
      <c r="P126" s="80" t="s">
        <v>23</v>
      </c>
      <c r="Q126" s="80" t="s">
        <v>23</v>
      </c>
      <c r="R126" s="80" t="s">
        <v>2661</v>
      </c>
      <c r="S126" s="80" t="s">
        <v>29</v>
      </c>
      <c r="T126" s="80" t="s">
        <v>2263</v>
      </c>
      <c r="U126" s="80" t="s">
        <v>32</v>
      </c>
      <c r="V126" s="80" t="s">
        <v>2264</v>
      </c>
      <c r="W126" s="80" t="s">
        <v>24</v>
      </c>
      <c r="X126" s="80" t="s">
        <v>2265</v>
      </c>
      <c r="Y126" s="80" t="s">
        <v>24</v>
      </c>
      <c r="Z126" s="80" t="s">
        <v>2266</v>
      </c>
      <c r="AA126" s="80" t="s">
        <v>23</v>
      </c>
      <c r="AB126" s="80" t="s">
        <v>2661</v>
      </c>
      <c r="AC126" s="80" t="s">
        <v>26</v>
      </c>
      <c r="AD126" s="80" t="s">
        <v>2267</v>
      </c>
      <c r="AE126" s="80" t="s">
        <v>23</v>
      </c>
      <c r="AF126" s="80" t="s">
        <v>2661</v>
      </c>
      <c r="AG126" s="80" t="s">
        <v>26</v>
      </c>
      <c r="AH126" s="80" t="s">
        <v>2390</v>
      </c>
      <c r="AI126" s="80" t="s">
        <v>23</v>
      </c>
      <c r="AJ126" s="80" t="s">
        <v>2661</v>
      </c>
      <c r="AK126" s="80" t="s">
        <v>26</v>
      </c>
      <c r="AL126" s="80" t="s">
        <v>2270</v>
      </c>
    </row>
    <row r="127" spans="1:38" s="80" customFormat="1" ht="50.1" customHeight="1" x14ac:dyDescent="0.2">
      <c r="A127" s="3">
        <v>45330.679691319441</v>
      </c>
      <c r="B127" s="1" t="s">
        <v>889</v>
      </c>
      <c r="C127" s="80" t="s">
        <v>890</v>
      </c>
      <c r="D127" s="80" t="s">
        <v>20</v>
      </c>
      <c r="E127" s="80" t="s">
        <v>891</v>
      </c>
      <c r="F127" s="80" t="s">
        <v>2661</v>
      </c>
      <c r="G127" s="80" t="s">
        <v>2661</v>
      </c>
      <c r="H127" s="80" t="s">
        <v>23</v>
      </c>
      <c r="I127" s="80" t="s">
        <v>32</v>
      </c>
      <c r="J127" s="83" t="s">
        <v>2802</v>
      </c>
      <c r="K127" s="80" t="s">
        <v>69</v>
      </c>
      <c r="L127" s="80" t="s">
        <v>892</v>
      </c>
      <c r="M127" s="80" t="s">
        <v>32</v>
      </c>
      <c r="N127" s="80" t="s">
        <v>893</v>
      </c>
      <c r="O127" s="80" t="s">
        <v>23</v>
      </c>
      <c r="P127" s="80" t="s">
        <v>20</v>
      </c>
      <c r="Q127" s="80" t="s">
        <v>23</v>
      </c>
      <c r="R127" s="80" t="s">
        <v>2661</v>
      </c>
      <c r="S127" s="80" t="s">
        <v>32</v>
      </c>
      <c r="T127" s="80" t="s">
        <v>894</v>
      </c>
      <c r="U127" s="80" t="s">
        <v>32</v>
      </c>
      <c r="V127" s="80" t="s">
        <v>895</v>
      </c>
      <c r="W127" s="80" t="s">
        <v>29</v>
      </c>
      <c r="X127" s="80" t="s">
        <v>896</v>
      </c>
      <c r="Y127" s="80" t="s">
        <v>29</v>
      </c>
      <c r="Z127" s="80" t="s">
        <v>896</v>
      </c>
      <c r="AA127" s="80" t="s">
        <v>23</v>
      </c>
      <c r="AB127" s="80" t="s">
        <v>2661</v>
      </c>
      <c r="AC127" s="80" t="s">
        <v>24</v>
      </c>
      <c r="AD127" s="80" t="s">
        <v>897</v>
      </c>
      <c r="AE127" s="80" t="s">
        <v>23</v>
      </c>
      <c r="AF127" s="80" t="s">
        <v>2661</v>
      </c>
      <c r="AG127" s="80" t="s">
        <v>32</v>
      </c>
      <c r="AH127" s="80" t="s">
        <v>898</v>
      </c>
      <c r="AI127" s="80" t="s">
        <v>23</v>
      </c>
      <c r="AJ127" s="80" t="s">
        <v>2661</v>
      </c>
      <c r="AK127" s="80" t="s">
        <v>26</v>
      </c>
      <c r="AL127" s="80" t="s">
        <v>899</v>
      </c>
    </row>
    <row r="128" spans="1:38" s="80" customFormat="1" ht="50.1" customHeight="1" x14ac:dyDescent="0.2">
      <c r="A128" s="3">
        <v>45362.516630555554</v>
      </c>
      <c r="B128" s="1" t="s">
        <v>634</v>
      </c>
      <c r="C128" s="80" t="s">
        <v>635</v>
      </c>
      <c r="D128" s="80" t="s">
        <v>23</v>
      </c>
      <c r="E128" s="80" t="s">
        <v>2661</v>
      </c>
      <c r="F128" s="80" t="s">
        <v>24</v>
      </c>
      <c r="G128" s="80" t="s">
        <v>636</v>
      </c>
      <c r="H128" s="80" t="s">
        <v>23</v>
      </c>
      <c r="I128" s="80" t="s">
        <v>26</v>
      </c>
      <c r="J128" s="83" t="s">
        <v>2845</v>
      </c>
      <c r="K128" s="80" t="s">
        <v>24</v>
      </c>
      <c r="L128" s="80" t="s">
        <v>637</v>
      </c>
      <c r="M128" s="80" t="s">
        <v>24</v>
      </c>
      <c r="N128" s="80" t="s">
        <v>638</v>
      </c>
      <c r="O128" s="80" t="s">
        <v>23</v>
      </c>
      <c r="P128" s="80" t="s">
        <v>23</v>
      </c>
      <c r="Q128" s="80" t="s">
        <v>23</v>
      </c>
      <c r="R128" s="80" t="s">
        <v>2661</v>
      </c>
      <c r="S128" s="80" t="s">
        <v>26</v>
      </c>
      <c r="T128" s="80" t="s">
        <v>639</v>
      </c>
      <c r="U128" s="80" t="s">
        <v>69</v>
      </c>
      <c r="V128" s="80" t="s">
        <v>640</v>
      </c>
      <c r="W128" s="80" t="s">
        <v>26</v>
      </c>
      <c r="X128" s="80" t="s">
        <v>641</v>
      </c>
      <c r="Y128" s="80" t="s">
        <v>29</v>
      </c>
      <c r="Z128" s="80" t="s">
        <v>642</v>
      </c>
      <c r="AA128" s="80" t="s">
        <v>23</v>
      </c>
      <c r="AB128" s="80" t="s">
        <v>2661</v>
      </c>
      <c r="AC128" s="80" t="s">
        <v>24</v>
      </c>
      <c r="AD128" s="80" t="s">
        <v>643</v>
      </c>
      <c r="AE128" s="80" t="s">
        <v>23</v>
      </c>
      <c r="AF128" s="80" t="s">
        <v>2661</v>
      </c>
      <c r="AG128" s="80" t="s">
        <v>24</v>
      </c>
      <c r="AH128" s="80" t="s">
        <v>644</v>
      </c>
      <c r="AI128" s="80" t="s">
        <v>23</v>
      </c>
      <c r="AJ128" s="80" t="s">
        <v>2661</v>
      </c>
      <c r="AK128" s="80" t="s">
        <v>26</v>
      </c>
      <c r="AL128" s="80" t="s">
        <v>645</v>
      </c>
    </row>
    <row r="129" spans="1:38" s="80" customFormat="1" ht="50.1" customHeight="1" x14ac:dyDescent="0.2">
      <c r="A129" s="3">
        <v>45328.600969444444</v>
      </c>
      <c r="B129" s="1" t="s">
        <v>319</v>
      </c>
      <c r="C129" s="80" t="s">
        <v>320</v>
      </c>
      <c r="D129" s="80" t="s">
        <v>23</v>
      </c>
      <c r="E129" s="80" t="s">
        <v>2661</v>
      </c>
      <c r="F129" s="80" t="s">
        <v>26</v>
      </c>
      <c r="G129" s="80" t="s">
        <v>321</v>
      </c>
      <c r="H129" s="80" t="s">
        <v>23</v>
      </c>
      <c r="I129" s="80" t="s">
        <v>24</v>
      </c>
      <c r="J129" s="83" t="s">
        <v>2846</v>
      </c>
      <c r="K129" s="80" t="s">
        <v>32</v>
      </c>
      <c r="L129" s="80" t="s">
        <v>322</v>
      </c>
      <c r="M129" s="80" t="s">
        <v>29</v>
      </c>
      <c r="N129" s="80" t="s">
        <v>323</v>
      </c>
      <c r="O129" s="80" t="s">
        <v>20</v>
      </c>
      <c r="P129" s="80" t="s">
        <v>20</v>
      </c>
      <c r="Q129" s="80" t="s">
        <v>23</v>
      </c>
      <c r="R129" s="80" t="s">
        <v>2661</v>
      </c>
      <c r="S129" s="80" t="s">
        <v>24</v>
      </c>
      <c r="T129" s="80" t="s">
        <v>324</v>
      </c>
      <c r="U129" s="80" t="s">
        <v>32</v>
      </c>
      <c r="V129" s="80" t="s">
        <v>325</v>
      </c>
      <c r="W129" s="80" t="s">
        <v>69</v>
      </c>
      <c r="X129" s="80" t="s">
        <v>326</v>
      </c>
      <c r="Y129" s="80" t="s">
        <v>14</v>
      </c>
      <c r="Z129" s="80" t="s">
        <v>327</v>
      </c>
      <c r="AA129" s="80" t="s">
        <v>23</v>
      </c>
      <c r="AB129" s="80" t="s">
        <v>2661</v>
      </c>
      <c r="AC129" s="80" t="s">
        <v>24</v>
      </c>
      <c r="AD129" s="80" t="s">
        <v>328</v>
      </c>
      <c r="AE129" s="80" t="s">
        <v>23</v>
      </c>
      <c r="AF129" s="80" t="s">
        <v>2661</v>
      </c>
      <c r="AG129" s="80" t="s">
        <v>24</v>
      </c>
      <c r="AH129" s="80" t="s">
        <v>329</v>
      </c>
      <c r="AI129" s="80" t="s">
        <v>23</v>
      </c>
      <c r="AJ129" s="80" t="s">
        <v>2661</v>
      </c>
      <c r="AK129" s="80" t="s">
        <v>24</v>
      </c>
      <c r="AL129" s="80" t="s">
        <v>330</v>
      </c>
    </row>
    <row r="130" spans="1:38" s="80" customFormat="1" ht="50.1" customHeight="1" x14ac:dyDescent="0.2">
      <c r="A130" s="3">
        <v>45373.700217789352</v>
      </c>
      <c r="B130" s="1" t="s">
        <v>2083</v>
      </c>
      <c r="C130" s="80" t="s">
        <v>2084</v>
      </c>
      <c r="D130" s="80" t="s">
        <v>23</v>
      </c>
      <c r="E130" s="80" t="s">
        <v>2661</v>
      </c>
      <c r="F130" s="80" t="s">
        <v>24</v>
      </c>
      <c r="G130" s="80" t="s">
        <v>2085</v>
      </c>
      <c r="H130" s="80" t="s">
        <v>23</v>
      </c>
      <c r="I130" s="80" t="s">
        <v>32</v>
      </c>
      <c r="J130" s="83" t="s">
        <v>880</v>
      </c>
      <c r="K130" s="80" t="s">
        <v>32</v>
      </c>
      <c r="L130" s="80" t="s">
        <v>880</v>
      </c>
      <c r="M130" s="80" t="s">
        <v>26</v>
      </c>
      <c r="N130" s="80" t="s">
        <v>881</v>
      </c>
      <c r="O130" s="80" t="s">
        <v>20</v>
      </c>
      <c r="P130" s="80" t="s">
        <v>23</v>
      </c>
      <c r="Q130" s="80" t="s">
        <v>23</v>
      </c>
      <c r="R130" s="80" t="s">
        <v>2661</v>
      </c>
      <c r="S130" s="80" t="s">
        <v>24</v>
      </c>
      <c r="T130" s="80" t="s">
        <v>2086</v>
      </c>
      <c r="U130" s="80" t="s">
        <v>24</v>
      </c>
      <c r="V130" s="80" t="s">
        <v>2087</v>
      </c>
      <c r="W130" s="80" t="s">
        <v>69</v>
      </c>
      <c r="X130" s="80" t="s">
        <v>884</v>
      </c>
      <c r="Y130" s="80" t="s">
        <v>29</v>
      </c>
      <c r="Z130" s="80" t="s">
        <v>885</v>
      </c>
      <c r="AA130" s="80" t="s">
        <v>23</v>
      </c>
      <c r="AB130" s="80" t="s">
        <v>2661</v>
      </c>
      <c r="AC130" s="80" t="s">
        <v>24</v>
      </c>
      <c r="AD130" s="80" t="s">
        <v>2088</v>
      </c>
      <c r="AE130" s="80" t="s">
        <v>23</v>
      </c>
      <c r="AF130" s="80" t="s">
        <v>2661</v>
      </c>
      <c r="AG130" s="80" t="s">
        <v>26</v>
      </c>
      <c r="AH130" s="80" t="s">
        <v>2089</v>
      </c>
      <c r="AI130" s="80" t="s">
        <v>23</v>
      </c>
      <c r="AJ130" s="80" t="s">
        <v>2661</v>
      </c>
      <c r="AK130" s="80" t="s">
        <v>26</v>
      </c>
      <c r="AL130" s="80" t="s">
        <v>2090</v>
      </c>
    </row>
    <row r="131" spans="1:38" s="80" customFormat="1" ht="50.1" customHeight="1" x14ac:dyDescent="0.2">
      <c r="A131" s="3">
        <v>45379.518911192128</v>
      </c>
      <c r="B131" s="1" t="s">
        <v>2462</v>
      </c>
      <c r="C131" s="80" t="s">
        <v>2463</v>
      </c>
      <c r="D131" s="80" t="s">
        <v>20</v>
      </c>
      <c r="E131" s="80" t="s">
        <v>2464</v>
      </c>
      <c r="F131" s="80" t="s">
        <v>2661</v>
      </c>
      <c r="G131" s="80" t="s">
        <v>2661</v>
      </c>
      <c r="H131" s="80" t="s">
        <v>23</v>
      </c>
      <c r="I131" s="80" t="s">
        <v>24</v>
      </c>
      <c r="J131" s="83" t="s">
        <v>2847</v>
      </c>
      <c r="K131" s="80" t="s">
        <v>24</v>
      </c>
      <c r="L131" s="80" t="s">
        <v>2465</v>
      </c>
      <c r="M131" s="80" t="s">
        <v>24</v>
      </c>
      <c r="N131" s="80" t="s">
        <v>2466</v>
      </c>
      <c r="O131" s="80" t="s">
        <v>23</v>
      </c>
      <c r="P131" s="80" t="s">
        <v>23</v>
      </c>
      <c r="Q131" s="80" t="s">
        <v>23</v>
      </c>
      <c r="R131" s="80" t="s">
        <v>2661</v>
      </c>
      <c r="S131" s="80" t="s">
        <v>24</v>
      </c>
      <c r="T131" s="80" t="s">
        <v>2467</v>
      </c>
      <c r="U131" s="80" t="s">
        <v>24</v>
      </c>
      <c r="V131" s="80" t="s">
        <v>2468</v>
      </c>
      <c r="W131" s="80" t="s">
        <v>24</v>
      </c>
      <c r="X131" s="80" t="s">
        <v>2469</v>
      </c>
      <c r="Y131" s="80" t="s">
        <v>24</v>
      </c>
      <c r="Z131" s="80" t="s">
        <v>2470</v>
      </c>
      <c r="AA131" s="80" t="s">
        <v>23</v>
      </c>
      <c r="AB131" s="80" t="s">
        <v>2661</v>
      </c>
      <c r="AC131" s="80" t="s">
        <v>24</v>
      </c>
      <c r="AD131" s="80" t="s">
        <v>2471</v>
      </c>
      <c r="AE131" s="80" t="s">
        <v>23</v>
      </c>
      <c r="AF131" s="80" t="s">
        <v>2661</v>
      </c>
      <c r="AG131" s="80" t="s">
        <v>24</v>
      </c>
      <c r="AH131" s="80" t="s">
        <v>2472</v>
      </c>
      <c r="AI131" s="80" t="s">
        <v>23</v>
      </c>
      <c r="AJ131" s="80" t="s">
        <v>2661</v>
      </c>
      <c r="AK131" s="80" t="s">
        <v>26</v>
      </c>
      <c r="AL131" s="80" t="s">
        <v>2473</v>
      </c>
    </row>
    <row r="132" spans="1:38" s="80" customFormat="1" ht="50.1" customHeight="1" x14ac:dyDescent="0.2">
      <c r="A132" s="3">
        <v>45373.540167164349</v>
      </c>
      <c r="B132" s="1" t="s">
        <v>2046</v>
      </c>
      <c r="C132" s="80" t="s">
        <v>2047</v>
      </c>
      <c r="D132" s="80" t="s">
        <v>23</v>
      </c>
      <c r="E132" s="80" t="s">
        <v>2661</v>
      </c>
      <c r="F132" s="80" t="s">
        <v>26</v>
      </c>
      <c r="G132" s="80" t="s">
        <v>2048</v>
      </c>
      <c r="H132" s="80" t="s">
        <v>23</v>
      </c>
      <c r="I132" s="80" t="s">
        <v>32</v>
      </c>
      <c r="J132" s="83" t="s">
        <v>2049</v>
      </c>
      <c r="K132" s="80" t="s">
        <v>32</v>
      </c>
      <c r="L132" s="80" t="s">
        <v>2050</v>
      </c>
      <c r="M132" s="80" t="s">
        <v>69</v>
      </c>
      <c r="N132" s="80" t="s">
        <v>2051</v>
      </c>
      <c r="O132" s="80" t="s">
        <v>23</v>
      </c>
      <c r="P132" s="80" t="s">
        <v>23</v>
      </c>
      <c r="Q132" s="80" t="s">
        <v>23</v>
      </c>
      <c r="R132" s="80" t="s">
        <v>2661</v>
      </c>
      <c r="S132" s="80" t="s">
        <v>26</v>
      </c>
      <c r="T132" s="80" t="s">
        <v>2052</v>
      </c>
      <c r="U132" s="80" t="s">
        <v>26</v>
      </c>
      <c r="V132" s="80" t="s">
        <v>2053</v>
      </c>
      <c r="W132" s="80" t="s">
        <v>14</v>
      </c>
      <c r="X132" s="80" t="s">
        <v>2054</v>
      </c>
      <c r="Y132" s="80" t="s">
        <v>14</v>
      </c>
      <c r="Z132" s="80" t="s">
        <v>2055</v>
      </c>
      <c r="AA132" s="80" t="s">
        <v>23</v>
      </c>
      <c r="AB132" s="80" t="s">
        <v>2661</v>
      </c>
      <c r="AC132" s="80" t="s">
        <v>26</v>
      </c>
      <c r="AD132" s="80" t="s">
        <v>2056</v>
      </c>
      <c r="AE132" s="80" t="s">
        <v>23</v>
      </c>
      <c r="AF132" s="80" t="s">
        <v>2661</v>
      </c>
      <c r="AG132" s="80" t="s">
        <v>24</v>
      </c>
      <c r="AH132" s="80" t="s">
        <v>2057</v>
      </c>
      <c r="AI132" s="80" t="s">
        <v>23</v>
      </c>
      <c r="AJ132" s="80" t="s">
        <v>2661</v>
      </c>
      <c r="AK132" s="80" t="s">
        <v>32</v>
      </c>
      <c r="AL132" s="80" t="s">
        <v>2058</v>
      </c>
    </row>
    <row r="133" spans="1:38" s="80" customFormat="1" ht="50.1" customHeight="1" x14ac:dyDescent="0.2">
      <c r="A133" s="3">
        <v>45331.531457025463</v>
      </c>
      <c r="B133" s="1" t="s">
        <v>922</v>
      </c>
      <c r="C133" s="80" t="s">
        <v>923</v>
      </c>
      <c r="D133" s="80" t="s">
        <v>23</v>
      </c>
      <c r="E133" s="80" t="s">
        <v>2661</v>
      </c>
      <c r="F133" s="80" t="s">
        <v>32</v>
      </c>
      <c r="G133" s="80" t="s">
        <v>924</v>
      </c>
      <c r="H133" s="80" t="s">
        <v>23</v>
      </c>
      <c r="I133" s="80" t="s">
        <v>32</v>
      </c>
      <c r="J133" s="83" t="s">
        <v>925</v>
      </c>
      <c r="K133" s="80" t="s">
        <v>32</v>
      </c>
      <c r="L133" s="80" t="s">
        <v>925</v>
      </c>
      <c r="M133" s="80" t="s">
        <v>32</v>
      </c>
      <c r="N133" s="80" t="s">
        <v>925</v>
      </c>
      <c r="O133" s="80" t="s">
        <v>20</v>
      </c>
      <c r="P133" s="80" t="s">
        <v>20</v>
      </c>
      <c r="Q133" s="80" t="s">
        <v>23</v>
      </c>
      <c r="R133" s="80" t="s">
        <v>2661</v>
      </c>
      <c r="S133" s="80" t="s">
        <v>26</v>
      </c>
      <c r="T133" s="80" t="s">
        <v>926</v>
      </c>
      <c r="U133" s="80" t="s">
        <v>29</v>
      </c>
      <c r="V133" s="80" t="s">
        <v>927</v>
      </c>
      <c r="W133" s="80" t="s">
        <v>14</v>
      </c>
      <c r="X133" s="80" t="s">
        <v>928</v>
      </c>
      <c r="Y133" s="80" t="s">
        <v>26</v>
      </c>
      <c r="Z133" s="80" t="s">
        <v>929</v>
      </c>
      <c r="AA133" s="80" t="s">
        <v>23</v>
      </c>
      <c r="AB133" s="80" t="s">
        <v>2661</v>
      </c>
      <c r="AC133" s="80" t="s">
        <v>24</v>
      </c>
      <c r="AD133" s="80" t="s">
        <v>930</v>
      </c>
      <c r="AE133" s="80" t="s">
        <v>20</v>
      </c>
      <c r="AF133" s="80" t="s">
        <v>931</v>
      </c>
      <c r="AG133" s="80" t="s">
        <v>2661</v>
      </c>
      <c r="AH133" s="80" t="s">
        <v>2661</v>
      </c>
      <c r="AI133" s="80" t="s">
        <v>23</v>
      </c>
      <c r="AJ133" s="80" t="s">
        <v>2661</v>
      </c>
      <c r="AK133" s="80" t="s">
        <v>32</v>
      </c>
      <c r="AL133" s="80" t="s">
        <v>932</v>
      </c>
    </row>
    <row r="134" spans="1:38" s="80" customFormat="1" ht="50.1" customHeight="1" x14ac:dyDescent="0.2">
      <c r="A134" s="3">
        <v>45366.514376701387</v>
      </c>
      <c r="B134" s="1" t="s">
        <v>1512</v>
      </c>
      <c r="C134" s="80" t="s">
        <v>1513</v>
      </c>
      <c r="D134" s="80" t="s">
        <v>23</v>
      </c>
      <c r="E134" s="80" t="s">
        <v>2661</v>
      </c>
      <c r="F134" s="80" t="s">
        <v>24</v>
      </c>
      <c r="G134" s="80" t="s">
        <v>1514</v>
      </c>
      <c r="H134" s="80" t="s">
        <v>23</v>
      </c>
      <c r="I134" s="80" t="s">
        <v>24</v>
      </c>
      <c r="J134" s="83" t="s">
        <v>1515</v>
      </c>
      <c r="K134" s="80" t="s">
        <v>24</v>
      </c>
      <c r="L134" s="80" t="s">
        <v>1515</v>
      </c>
      <c r="M134" s="80" t="s">
        <v>24</v>
      </c>
      <c r="N134" s="80" t="s">
        <v>1515</v>
      </c>
      <c r="O134" s="80" t="s">
        <v>23</v>
      </c>
      <c r="P134" s="80" t="s">
        <v>23</v>
      </c>
      <c r="Q134" s="80" t="s">
        <v>23</v>
      </c>
      <c r="R134" s="80" t="s">
        <v>2661</v>
      </c>
      <c r="S134" s="80" t="s">
        <v>29</v>
      </c>
      <c r="T134" s="80" t="s">
        <v>1516</v>
      </c>
      <c r="U134" s="80" t="s">
        <v>69</v>
      </c>
      <c r="V134" s="80" t="s">
        <v>1517</v>
      </c>
      <c r="W134" s="80" t="s">
        <v>14</v>
      </c>
      <c r="X134" s="80" t="s">
        <v>1518</v>
      </c>
      <c r="Y134" s="80" t="s">
        <v>29</v>
      </c>
      <c r="Z134" s="80" t="s">
        <v>1519</v>
      </c>
      <c r="AA134" s="80" t="s">
        <v>23</v>
      </c>
      <c r="AB134" s="80" t="s">
        <v>2661</v>
      </c>
      <c r="AC134" s="80" t="s">
        <v>26</v>
      </c>
      <c r="AD134" s="80" t="s">
        <v>1520</v>
      </c>
      <c r="AE134" s="80" t="s">
        <v>23</v>
      </c>
      <c r="AF134" s="80" t="s">
        <v>2661</v>
      </c>
      <c r="AG134" s="80" t="s">
        <v>32</v>
      </c>
      <c r="AH134" s="80" t="s">
        <v>1521</v>
      </c>
      <c r="AI134" s="80" t="s">
        <v>23</v>
      </c>
      <c r="AJ134" s="80" t="s">
        <v>2661</v>
      </c>
      <c r="AK134" s="80" t="s">
        <v>26</v>
      </c>
      <c r="AL134" s="80" t="s">
        <v>1522</v>
      </c>
    </row>
    <row r="135" spans="1:38" s="80" customFormat="1" ht="50.1" customHeight="1" x14ac:dyDescent="0.2">
      <c r="A135" s="3">
        <v>45329.60401732639</v>
      </c>
      <c r="B135" s="1" t="s">
        <v>570</v>
      </c>
      <c r="C135" s="80" t="s">
        <v>571</v>
      </c>
      <c r="D135" s="80" t="s">
        <v>23</v>
      </c>
      <c r="E135" s="80" t="s">
        <v>2661</v>
      </c>
      <c r="F135" s="80" t="s">
        <v>32</v>
      </c>
      <c r="G135" s="80" t="s">
        <v>572</v>
      </c>
      <c r="H135" s="80" t="s">
        <v>23</v>
      </c>
      <c r="I135" s="80" t="s">
        <v>32</v>
      </c>
      <c r="J135" s="83" t="s">
        <v>2761</v>
      </c>
      <c r="K135" s="80" t="s">
        <v>32</v>
      </c>
      <c r="L135" s="80" t="s">
        <v>573</v>
      </c>
      <c r="M135" s="80" t="s">
        <v>32</v>
      </c>
      <c r="N135" s="80" t="s">
        <v>574</v>
      </c>
      <c r="O135" s="80" t="s">
        <v>23</v>
      </c>
      <c r="P135" s="80" t="s">
        <v>23</v>
      </c>
      <c r="Q135" s="80" t="s">
        <v>23</v>
      </c>
      <c r="R135" s="80" t="s">
        <v>2661</v>
      </c>
      <c r="S135" s="80" t="s">
        <v>69</v>
      </c>
      <c r="T135" s="80" t="s">
        <v>575</v>
      </c>
      <c r="U135" s="80" t="s">
        <v>69</v>
      </c>
      <c r="V135" s="80" t="s">
        <v>575</v>
      </c>
      <c r="W135" s="80" t="s">
        <v>14</v>
      </c>
      <c r="X135" s="80" t="s">
        <v>575</v>
      </c>
      <c r="Y135" s="80" t="s">
        <v>14</v>
      </c>
      <c r="Z135" s="80" t="s">
        <v>575</v>
      </c>
      <c r="AA135" s="80" t="s">
        <v>23</v>
      </c>
      <c r="AB135" s="80" t="s">
        <v>2661</v>
      </c>
      <c r="AC135" s="80" t="s">
        <v>26</v>
      </c>
      <c r="AD135" s="80" t="s">
        <v>576</v>
      </c>
      <c r="AE135" s="80" t="s">
        <v>23</v>
      </c>
      <c r="AF135" s="80" t="s">
        <v>2661</v>
      </c>
      <c r="AG135" s="80" t="s">
        <v>26</v>
      </c>
      <c r="AH135" s="80" t="s">
        <v>577</v>
      </c>
      <c r="AI135" s="80" t="s">
        <v>23</v>
      </c>
      <c r="AJ135" s="80" t="s">
        <v>2661</v>
      </c>
      <c r="AK135" s="80" t="s">
        <v>32</v>
      </c>
      <c r="AL135" s="80" t="s">
        <v>578</v>
      </c>
    </row>
    <row r="136" spans="1:38" s="80" customFormat="1" ht="50.1" customHeight="1" x14ac:dyDescent="0.2">
      <c r="A136" s="3">
        <v>45376.745792361107</v>
      </c>
      <c r="B136" s="1" t="s">
        <v>2182</v>
      </c>
      <c r="C136" s="80" t="s">
        <v>2183</v>
      </c>
      <c r="D136" s="80" t="s">
        <v>23</v>
      </c>
      <c r="E136" s="80" t="s">
        <v>2661</v>
      </c>
      <c r="F136" s="80" t="s">
        <v>24</v>
      </c>
      <c r="G136" s="80" t="s">
        <v>2184</v>
      </c>
      <c r="H136" s="80" t="s">
        <v>23</v>
      </c>
      <c r="I136" s="80" t="s">
        <v>32</v>
      </c>
      <c r="J136" s="83" t="s">
        <v>2848</v>
      </c>
      <c r="K136" s="80" t="s">
        <v>32</v>
      </c>
      <c r="L136" s="80" t="s">
        <v>2185</v>
      </c>
      <c r="M136" s="80" t="s">
        <v>26</v>
      </c>
      <c r="N136" s="80" t="s">
        <v>2186</v>
      </c>
      <c r="O136" s="80" t="s">
        <v>20</v>
      </c>
      <c r="P136" s="80" t="s">
        <v>20</v>
      </c>
      <c r="Q136" s="80" t="s">
        <v>23</v>
      </c>
      <c r="R136" s="80" t="s">
        <v>2661</v>
      </c>
      <c r="S136" s="80" t="s">
        <v>26</v>
      </c>
      <c r="T136" s="80" t="s">
        <v>2187</v>
      </c>
      <c r="U136" s="80" t="s">
        <v>24</v>
      </c>
      <c r="V136" s="80" t="s">
        <v>2188</v>
      </c>
      <c r="W136" s="80" t="s">
        <v>32</v>
      </c>
      <c r="X136" s="80" t="s">
        <v>2189</v>
      </c>
      <c r="Y136" s="80" t="s">
        <v>26</v>
      </c>
      <c r="Z136" s="80" t="s">
        <v>2190</v>
      </c>
      <c r="AA136" s="80" t="s">
        <v>23</v>
      </c>
      <c r="AB136" s="80" t="s">
        <v>2661</v>
      </c>
      <c r="AC136" s="80" t="s">
        <v>26</v>
      </c>
      <c r="AD136" s="80" t="s">
        <v>2191</v>
      </c>
      <c r="AE136" s="80" t="s">
        <v>23</v>
      </c>
      <c r="AF136" s="80" t="s">
        <v>2661</v>
      </c>
      <c r="AG136" s="80" t="s">
        <v>26</v>
      </c>
      <c r="AH136" s="80" t="s">
        <v>2192</v>
      </c>
      <c r="AI136" s="80" t="s">
        <v>23</v>
      </c>
      <c r="AJ136" s="80" t="s">
        <v>2661</v>
      </c>
      <c r="AK136" s="80" t="s">
        <v>26</v>
      </c>
      <c r="AL136" s="80" t="s">
        <v>2193</v>
      </c>
    </row>
    <row r="137" spans="1:38" s="80" customFormat="1" ht="50.1" customHeight="1" x14ac:dyDescent="0.2">
      <c r="A137" s="3">
        <v>45357.595362581014</v>
      </c>
      <c r="B137" s="1" t="s">
        <v>1483</v>
      </c>
      <c r="C137" s="80" t="s">
        <v>1484</v>
      </c>
      <c r="D137" s="80" t="s">
        <v>23</v>
      </c>
      <c r="E137" s="80" t="s">
        <v>2661</v>
      </c>
      <c r="F137" s="80" t="s">
        <v>24</v>
      </c>
      <c r="G137" s="80" t="s">
        <v>1485</v>
      </c>
      <c r="H137" s="80" t="s">
        <v>23</v>
      </c>
      <c r="I137" s="80" t="s">
        <v>26</v>
      </c>
      <c r="J137" s="83" t="s">
        <v>1486</v>
      </c>
      <c r="K137" s="80" t="s">
        <v>26</v>
      </c>
      <c r="L137" s="80" t="s">
        <v>1486</v>
      </c>
      <c r="M137" s="80" t="s">
        <v>26</v>
      </c>
      <c r="N137" s="80" t="s">
        <v>1486</v>
      </c>
      <c r="O137" s="80" t="s">
        <v>23</v>
      </c>
      <c r="P137" s="80" t="s">
        <v>23</v>
      </c>
      <c r="Q137" s="80" t="s">
        <v>23</v>
      </c>
      <c r="R137" s="80" t="s">
        <v>2661</v>
      </c>
      <c r="S137" s="80" t="s">
        <v>24</v>
      </c>
      <c r="T137" s="80" t="s">
        <v>1487</v>
      </c>
      <c r="U137" s="80" t="s">
        <v>26</v>
      </c>
      <c r="V137" s="80" t="s">
        <v>1488</v>
      </c>
      <c r="W137" s="80" t="s">
        <v>69</v>
      </c>
      <c r="X137" s="80" t="s">
        <v>1489</v>
      </c>
      <c r="Y137" s="80" t="s">
        <v>29</v>
      </c>
      <c r="Z137" s="80" t="s">
        <v>1490</v>
      </c>
      <c r="AA137" s="80" t="s">
        <v>23</v>
      </c>
      <c r="AB137" s="80" t="s">
        <v>2661</v>
      </c>
      <c r="AC137" s="80" t="s">
        <v>29</v>
      </c>
      <c r="AD137" s="80" t="s">
        <v>1491</v>
      </c>
      <c r="AE137" s="80" t="s">
        <v>23</v>
      </c>
      <c r="AF137" s="80" t="s">
        <v>2661</v>
      </c>
      <c r="AG137" s="80" t="s">
        <v>24</v>
      </c>
      <c r="AH137" s="80" t="s">
        <v>1492</v>
      </c>
      <c r="AI137" s="80" t="s">
        <v>20</v>
      </c>
      <c r="AJ137" s="80" t="s">
        <v>1493</v>
      </c>
      <c r="AK137" s="80" t="s">
        <v>2661</v>
      </c>
      <c r="AL137" s="80" t="s">
        <v>2661</v>
      </c>
    </row>
    <row r="138" spans="1:38" s="80" customFormat="1" ht="50.1" customHeight="1" x14ac:dyDescent="0.2">
      <c r="A138" s="3">
        <v>45341.494435879627</v>
      </c>
      <c r="B138" s="1" t="s">
        <v>1123</v>
      </c>
      <c r="C138" s="80" t="s">
        <v>1124</v>
      </c>
      <c r="D138" s="80" t="s">
        <v>23</v>
      </c>
      <c r="E138" s="80" t="s">
        <v>2661</v>
      </c>
      <c r="F138" s="80" t="s">
        <v>26</v>
      </c>
      <c r="G138" s="80" t="s">
        <v>1125</v>
      </c>
      <c r="H138" s="80" t="s">
        <v>23</v>
      </c>
      <c r="I138" s="80" t="s">
        <v>32</v>
      </c>
      <c r="J138" s="83" t="s">
        <v>1126</v>
      </c>
      <c r="K138" s="80" t="s">
        <v>26</v>
      </c>
      <c r="L138" s="80" t="s">
        <v>1126</v>
      </c>
      <c r="M138" s="80" t="s">
        <v>32</v>
      </c>
      <c r="N138" s="80" t="s">
        <v>1127</v>
      </c>
      <c r="O138" s="80" t="s">
        <v>20</v>
      </c>
      <c r="P138" s="80" t="s">
        <v>20</v>
      </c>
      <c r="Q138" s="80" t="s">
        <v>23</v>
      </c>
      <c r="R138" s="80" t="s">
        <v>2661</v>
      </c>
      <c r="S138" s="80" t="s">
        <v>32</v>
      </c>
      <c r="T138" s="80" t="s">
        <v>1128</v>
      </c>
      <c r="U138" s="80" t="s">
        <v>69</v>
      </c>
      <c r="V138" s="80" t="s">
        <v>1129</v>
      </c>
      <c r="W138" s="80" t="s">
        <v>69</v>
      </c>
      <c r="X138" s="80" t="s">
        <v>1130</v>
      </c>
      <c r="Y138" s="80" t="s">
        <v>32</v>
      </c>
      <c r="Z138" s="80" t="s">
        <v>1130</v>
      </c>
      <c r="AA138" s="80" t="s">
        <v>23</v>
      </c>
      <c r="AB138" s="80" t="s">
        <v>2661</v>
      </c>
      <c r="AC138" s="80" t="s">
        <v>32</v>
      </c>
      <c r="AD138" s="80" t="s">
        <v>1131</v>
      </c>
      <c r="AE138" s="80" t="s">
        <v>23</v>
      </c>
      <c r="AF138" s="80" t="s">
        <v>2661</v>
      </c>
      <c r="AG138" s="80" t="s">
        <v>29</v>
      </c>
      <c r="AH138" s="80" t="s">
        <v>1132</v>
      </c>
      <c r="AI138" s="80" t="s">
        <v>23</v>
      </c>
      <c r="AJ138" s="80" t="s">
        <v>2661</v>
      </c>
      <c r="AK138" s="80" t="s">
        <v>32</v>
      </c>
      <c r="AL138" s="80" t="s">
        <v>1133</v>
      </c>
    </row>
    <row r="139" spans="1:38" s="80" customFormat="1" ht="50.1" customHeight="1" x14ac:dyDescent="0.2">
      <c r="A139" s="3">
        <v>45379.730855706017</v>
      </c>
      <c r="B139" s="1" t="s">
        <v>2617</v>
      </c>
      <c r="C139" s="80" t="s">
        <v>2618</v>
      </c>
      <c r="D139" s="80" t="s">
        <v>23</v>
      </c>
      <c r="E139" s="80" t="s">
        <v>2661</v>
      </c>
      <c r="F139" s="80" t="s">
        <v>26</v>
      </c>
      <c r="G139" s="80" t="s">
        <v>2619</v>
      </c>
      <c r="H139" s="80" t="s">
        <v>23</v>
      </c>
      <c r="I139" s="80" t="s">
        <v>26</v>
      </c>
      <c r="J139" s="83" t="s">
        <v>2849</v>
      </c>
      <c r="K139" s="80" t="s">
        <v>32</v>
      </c>
      <c r="L139" s="80" t="s">
        <v>2620</v>
      </c>
      <c r="M139" s="80" t="s">
        <v>24</v>
      </c>
      <c r="N139" s="80" t="s">
        <v>2621</v>
      </c>
      <c r="O139" s="80" t="s">
        <v>23</v>
      </c>
      <c r="P139" s="80" t="s">
        <v>23</v>
      </c>
      <c r="Q139" s="80" t="s">
        <v>23</v>
      </c>
      <c r="R139" s="80" t="s">
        <v>2661</v>
      </c>
      <c r="S139" s="80" t="s">
        <v>26</v>
      </c>
      <c r="T139" s="80" t="s">
        <v>2622</v>
      </c>
      <c r="U139" s="80" t="s">
        <v>24</v>
      </c>
      <c r="V139" s="80" t="s">
        <v>2623</v>
      </c>
      <c r="W139" s="80" t="s">
        <v>24</v>
      </c>
      <c r="X139" s="80" t="s">
        <v>2624</v>
      </c>
      <c r="Y139" s="80" t="s">
        <v>32</v>
      </c>
      <c r="Z139" s="80" t="s">
        <v>2625</v>
      </c>
      <c r="AA139" s="80" t="s">
        <v>23</v>
      </c>
      <c r="AB139" s="80" t="s">
        <v>2661</v>
      </c>
      <c r="AC139" s="80" t="s">
        <v>24</v>
      </c>
      <c r="AD139" s="80" t="s">
        <v>2626</v>
      </c>
      <c r="AE139" s="80" t="s">
        <v>23</v>
      </c>
      <c r="AF139" s="80" t="s">
        <v>2661</v>
      </c>
      <c r="AG139" s="80" t="s">
        <v>24</v>
      </c>
      <c r="AH139" s="80" t="s">
        <v>2627</v>
      </c>
      <c r="AI139" s="80" t="s">
        <v>23</v>
      </c>
      <c r="AJ139" s="80" t="s">
        <v>2661</v>
      </c>
      <c r="AK139" s="80" t="s">
        <v>24</v>
      </c>
      <c r="AL139" s="80" t="s">
        <v>2628</v>
      </c>
    </row>
    <row r="140" spans="1:38" s="80" customFormat="1" ht="50.1" customHeight="1" x14ac:dyDescent="0.2">
      <c r="A140" s="3">
        <v>45371.502853854166</v>
      </c>
      <c r="B140" s="1" t="s">
        <v>1894</v>
      </c>
      <c r="C140" s="80" t="s">
        <v>1895</v>
      </c>
      <c r="D140" s="80" t="s">
        <v>23</v>
      </c>
      <c r="E140" s="80" t="s">
        <v>2661</v>
      </c>
      <c r="F140" s="80" t="s">
        <v>26</v>
      </c>
      <c r="G140" s="80" t="s">
        <v>1896</v>
      </c>
      <c r="H140" s="80" t="s">
        <v>23</v>
      </c>
      <c r="I140" s="80" t="s">
        <v>32</v>
      </c>
      <c r="J140" s="83" t="s">
        <v>1897</v>
      </c>
      <c r="K140" s="80" t="s">
        <v>32</v>
      </c>
      <c r="L140" s="80" t="s">
        <v>1897</v>
      </c>
      <c r="M140" s="80" t="s">
        <v>32</v>
      </c>
      <c r="N140" s="80" t="s">
        <v>1897</v>
      </c>
      <c r="O140" s="80" t="s">
        <v>20</v>
      </c>
      <c r="P140" s="80" t="s">
        <v>20</v>
      </c>
      <c r="Q140" s="80" t="s">
        <v>23</v>
      </c>
      <c r="R140" s="80" t="s">
        <v>2661</v>
      </c>
      <c r="S140" s="80" t="s">
        <v>69</v>
      </c>
      <c r="T140" s="80" t="s">
        <v>1898</v>
      </c>
      <c r="U140" s="80" t="s">
        <v>32</v>
      </c>
      <c r="V140" s="80" t="s">
        <v>366</v>
      </c>
      <c r="W140" s="80" t="s">
        <v>32</v>
      </c>
      <c r="X140" s="80" t="s">
        <v>366</v>
      </c>
      <c r="Y140" s="80" t="s">
        <v>32</v>
      </c>
      <c r="Z140" s="80" t="s">
        <v>1899</v>
      </c>
      <c r="AA140" s="80" t="s">
        <v>23</v>
      </c>
      <c r="AB140" s="80" t="s">
        <v>2661</v>
      </c>
      <c r="AC140" s="80" t="s">
        <v>32</v>
      </c>
      <c r="AD140" s="80" t="s">
        <v>1900</v>
      </c>
      <c r="AE140" s="80" t="s">
        <v>20</v>
      </c>
      <c r="AF140" s="80" t="s">
        <v>1901</v>
      </c>
      <c r="AG140" s="80" t="s">
        <v>2661</v>
      </c>
      <c r="AH140" s="80" t="s">
        <v>2661</v>
      </c>
      <c r="AI140" s="80" t="s">
        <v>23</v>
      </c>
      <c r="AJ140" s="80" t="s">
        <v>2661</v>
      </c>
      <c r="AK140" s="80" t="s">
        <v>26</v>
      </c>
      <c r="AL140" s="80" t="s">
        <v>1902</v>
      </c>
    </row>
    <row r="141" spans="1:38" s="80" customFormat="1" ht="50.1" customHeight="1" x14ac:dyDescent="0.2">
      <c r="A141" s="3">
        <v>45377.414376041663</v>
      </c>
      <c r="B141" s="1" t="s">
        <v>744</v>
      </c>
      <c r="C141" s="80" t="s">
        <v>745</v>
      </c>
      <c r="D141" s="80" t="s">
        <v>23</v>
      </c>
      <c r="E141" s="80" t="s">
        <v>2661</v>
      </c>
      <c r="F141" s="80" t="s">
        <v>26</v>
      </c>
      <c r="G141" s="80" t="s">
        <v>746</v>
      </c>
      <c r="H141" s="80" t="s">
        <v>23</v>
      </c>
      <c r="I141" s="80" t="s">
        <v>24</v>
      </c>
      <c r="J141" s="83" t="s">
        <v>2850</v>
      </c>
      <c r="K141" s="80" t="s">
        <v>24</v>
      </c>
      <c r="L141" s="80" t="s">
        <v>747</v>
      </c>
      <c r="M141" s="80" t="s">
        <v>26</v>
      </c>
      <c r="N141" s="80" t="s">
        <v>748</v>
      </c>
      <c r="O141" s="80" t="s">
        <v>23</v>
      </c>
      <c r="P141" s="80" t="s">
        <v>23</v>
      </c>
      <c r="Q141" s="80" t="s">
        <v>23</v>
      </c>
      <c r="R141" s="80" t="s">
        <v>2661</v>
      </c>
      <c r="S141" s="80" t="s">
        <v>24</v>
      </c>
      <c r="T141" s="80" t="s">
        <v>749</v>
      </c>
      <c r="U141" s="80" t="s">
        <v>24</v>
      </c>
      <c r="V141" s="80" t="s">
        <v>750</v>
      </c>
      <c r="W141" s="80" t="s">
        <v>24</v>
      </c>
      <c r="X141" s="80" t="s">
        <v>751</v>
      </c>
      <c r="Y141" s="80" t="s">
        <v>26</v>
      </c>
      <c r="Z141" s="80" t="s">
        <v>752</v>
      </c>
      <c r="AA141" s="80" t="s">
        <v>23</v>
      </c>
      <c r="AB141" s="80" t="s">
        <v>2661</v>
      </c>
      <c r="AC141" s="80" t="s">
        <v>26</v>
      </c>
      <c r="AD141" s="80" t="s">
        <v>753</v>
      </c>
      <c r="AE141" s="80" t="s">
        <v>23</v>
      </c>
      <c r="AF141" s="80" t="s">
        <v>2661</v>
      </c>
      <c r="AG141" s="80" t="s">
        <v>26</v>
      </c>
      <c r="AH141" s="80" t="s">
        <v>754</v>
      </c>
      <c r="AI141" s="80" t="s">
        <v>23</v>
      </c>
      <c r="AJ141" s="80" t="s">
        <v>2661</v>
      </c>
      <c r="AK141" s="80" t="s">
        <v>24</v>
      </c>
      <c r="AL141" s="80" t="s">
        <v>755</v>
      </c>
    </row>
    <row r="142" spans="1:38" s="80" customFormat="1" ht="50.1" customHeight="1" x14ac:dyDescent="0.2">
      <c r="A142" s="3">
        <v>45314.697822951384</v>
      </c>
      <c r="B142" s="1" t="s">
        <v>421</v>
      </c>
      <c r="C142" s="80" t="s">
        <v>422</v>
      </c>
      <c r="D142" s="80" t="s">
        <v>23</v>
      </c>
      <c r="E142" s="80" t="s">
        <v>2661</v>
      </c>
      <c r="F142" s="80" t="s">
        <v>26</v>
      </c>
      <c r="G142" s="80" t="s">
        <v>423</v>
      </c>
      <c r="H142" s="80" t="s">
        <v>23</v>
      </c>
      <c r="I142" s="80" t="s">
        <v>32</v>
      </c>
      <c r="J142" s="83" t="s">
        <v>2851</v>
      </c>
      <c r="K142" s="80" t="s">
        <v>32</v>
      </c>
      <c r="L142" s="80" t="s">
        <v>424</v>
      </c>
      <c r="M142" s="80" t="s">
        <v>32</v>
      </c>
      <c r="N142" s="80" t="s">
        <v>425</v>
      </c>
      <c r="O142" s="80" t="s">
        <v>20</v>
      </c>
      <c r="P142" s="80" t="s">
        <v>23</v>
      </c>
      <c r="Q142" s="80" t="s">
        <v>23</v>
      </c>
      <c r="R142" s="80" t="s">
        <v>2661</v>
      </c>
      <c r="S142" s="80" t="s">
        <v>29</v>
      </c>
      <c r="T142" s="80" t="s">
        <v>426</v>
      </c>
      <c r="U142" s="80" t="s">
        <v>26</v>
      </c>
      <c r="V142" s="80" t="s">
        <v>427</v>
      </c>
      <c r="W142" s="80" t="s">
        <v>32</v>
      </c>
      <c r="X142" s="80" t="s">
        <v>428</v>
      </c>
      <c r="Y142" s="80" t="s">
        <v>32</v>
      </c>
      <c r="Z142" s="80" t="s">
        <v>429</v>
      </c>
      <c r="AA142" s="80" t="s">
        <v>23</v>
      </c>
      <c r="AB142" s="80" t="s">
        <v>2661</v>
      </c>
      <c r="AC142" s="80" t="s">
        <v>26</v>
      </c>
      <c r="AD142" s="80" t="s">
        <v>430</v>
      </c>
      <c r="AE142" s="80" t="s">
        <v>23</v>
      </c>
      <c r="AF142" s="80" t="s">
        <v>2661</v>
      </c>
      <c r="AG142" s="80" t="s">
        <v>24</v>
      </c>
      <c r="AH142" s="80" t="s">
        <v>431</v>
      </c>
      <c r="AI142" s="80" t="s">
        <v>23</v>
      </c>
      <c r="AJ142" s="80" t="s">
        <v>2661</v>
      </c>
      <c r="AK142" s="80" t="s">
        <v>26</v>
      </c>
      <c r="AL142" s="80" t="s">
        <v>432</v>
      </c>
    </row>
    <row r="143" spans="1:38" s="80" customFormat="1" ht="50.1" customHeight="1" x14ac:dyDescent="0.2">
      <c r="A143" s="3">
        <v>45351.62407612268</v>
      </c>
      <c r="B143" s="1" t="s">
        <v>1336</v>
      </c>
      <c r="C143" s="80" t="s">
        <v>1337</v>
      </c>
      <c r="D143" s="80" t="s">
        <v>23</v>
      </c>
      <c r="E143" s="80" t="s">
        <v>2661</v>
      </c>
      <c r="F143" s="80" t="s">
        <v>26</v>
      </c>
      <c r="G143" s="80" t="s">
        <v>1338</v>
      </c>
      <c r="H143" s="80" t="s">
        <v>23</v>
      </c>
      <c r="I143" s="80" t="s">
        <v>26</v>
      </c>
      <c r="J143" s="83" t="s">
        <v>2852</v>
      </c>
      <c r="K143" s="80" t="s">
        <v>26</v>
      </c>
      <c r="L143" s="80" t="s">
        <v>1339</v>
      </c>
      <c r="M143" s="80" t="s">
        <v>26</v>
      </c>
      <c r="N143" s="80" t="s">
        <v>1340</v>
      </c>
      <c r="O143" s="80" t="s">
        <v>20</v>
      </c>
      <c r="P143" s="80" t="s">
        <v>20</v>
      </c>
      <c r="Q143" s="80" t="s">
        <v>23</v>
      </c>
      <c r="R143" s="80" t="s">
        <v>2661</v>
      </c>
      <c r="S143" s="80" t="s">
        <v>24</v>
      </c>
      <c r="T143" s="80" t="s">
        <v>1341</v>
      </c>
      <c r="U143" s="80" t="s">
        <v>26</v>
      </c>
      <c r="V143" s="80" t="s">
        <v>1342</v>
      </c>
      <c r="W143" s="80" t="s">
        <v>69</v>
      </c>
      <c r="X143" s="80" t="s">
        <v>1343</v>
      </c>
      <c r="Y143" s="80" t="s">
        <v>14</v>
      </c>
      <c r="Z143" s="80" t="s">
        <v>1344</v>
      </c>
      <c r="AA143" s="80" t="s">
        <v>23</v>
      </c>
      <c r="AB143" s="80" t="s">
        <v>2661</v>
      </c>
      <c r="AC143" s="80" t="s">
        <v>26</v>
      </c>
      <c r="AD143" s="80" t="s">
        <v>1345</v>
      </c>
      <c r="AE143" s="80" t="s">
        <v>23</v>
      </c>
      <c r="AF143" s="80" t="s">
        <v>2661</v>
      </c>
      <c r="AG143" s="80" t="s">
        <v>24</v>
      </c>
      <c r="AH143" s="80" t="s">
        <v>1346</v>
      </c>
      <c r="AI143" s="80" t="s">
        <v>23</v>
      </c>
      <c r="AJ143" s="80" t="s">
        <v>2661</v>
      </c>
      <c r="AK143" s="80" t="s">
        <v>26</v>
      </c>
      <c r="AL143" s="80" t="s">
        <v>1347</v>
      </c>
    </row>
    <row r="144" spans="1:38" s="80" customFormat="1" ht="50.1" customHeight="1" x14ac:dyDescent="0.2">
      <c r="A144" s="3">
        <v>45378.468089930553</v>
      </c>
      <c r="B144" s="1" t="s">
        <v>1094</v>
      </c>
      <c r="C144" s="80" t="s">
        <v>1095</v>
      </c>
      <c r="D144" s="80" t="s">
        <v>23</v>
      </c>
      <c r="E144" s="80" t="s">
        <v>2661</v>
      </c>
      <c r="F144" s="80" t="s">
        <v>24</v>
      </c>
      <c r="G144" s="80" t="s">
        <v>1096</v>
      </c>
      <c r="H144" s="80" t="s">
        <v>23</v>
      </c>
      <c r="I144" s="80" t="s">
        <v>24</v>
      </c>
      <c r="J144" s="83" t="s">
        <v>1097</v>
      </c>
      <c r="K144" s="80" t="s">
        <v>69</v>
      </c>
      <c r="L144" s="80" t="s">
        <v>1098</v>
      </c>
      <c r="M144" s="80" t="s">
        <v>24</v>
      </c>
      <c r="N144" s="80" t="s">
        <v>1097</v>
      </c>
      <c r="O144" s="80" t="s">
        <v>20</v>
      </c>
      <c r="P144" s="80" t="s">
        <v>23</v>
      </c>
      <c r="Q144" s="80" t="s">
        <v>23</v>
      </c>
      <c r="R144" s="80" t="s">
        <v>2661</v>
      </c>
      <c r="S144" s="80" t="s">
        <v>26</v>
      </c>
      <c r="T144" s="80" t="s">
        <v>1099</v>
      </c>
      <c r="U144" s="80" t="s">
        <v>26</v>
      </c>
      <c r="V144" s="80" t="s">
        <v>1099</v>
      </c>
      <c r="W144" s="80" t="s">
        <v>26</v>
      </c>
      <c r="X144" s="80" t="s">
        <v>1099</v>
      </c>
      <c r="Y144" s="80" t="s">
        <v>24</v>
      </c>
      <c r="Z144" s="80" t="s">
        <v>1100</v>
      </c>
      <c r="AA144" s="80" t="s">
        <v>23</v>
      </c>
      <c r="AB144" s="80" t="s">
        <v>2661</v>
      </c>
      <c r="AC144" s="80" t="s">
        <v>29</v>
      </c>
      <c r="AD144" s="80" t="s">
        <v>1101</v>
      </c>
      <c r="AE144" s="80" t="s">
        <v>23</v>
      </c>
      <c r="AF144" s="80" t="s">
        <v>2661</v>
      </c>
      <c r="AG144" s="80" t="s">
        <v>29</v>
      </c>
      <c r="AH144" s="80" t="s">
        <v>1102</v>
      </c>
      <c r="AI144" s="80" t="s">
        <v>23</v>
      </c>
      <c r="AJ144" s="80" t="s">
        <v>2661</v>
      </c>
      <c r="AK144" s="80" t="s">
        <v>32</v>
      </c>
      <c r="AL144" s="80" t="s">
        <v>1103</v>
      </c>
    </row>
    <row r="145" spans="1:38" s="80" customFormat="1" ht="50.1" customHeight="1" x14ac:dyDescent="0.2">
      <c r="A145" s="3">
        <v>45379.384416435183</v>
      </c>
      <c r="B145" s="1" t="s">
        <v>2258</v>
      </c>
      <c r="C145" s="80" t="s">
        <v>2259</v>
      </c>
      <c r="D145" s="80" t="s">
        <v>23</v>
      </c>
      <c r="E145" s="80" t="s">
        <v>2661</v>
      </c>
      <c r="F145" s="80" t="s">
        <v>26</v>
      </c>
      <c r="G145" s="80" t="s">
        <v>2260</v>
      </c>
      <c r="H145" s="80" t="s">
        <v>23</v>
      </c>
      <c r="I145" s="80" t="s">
        <v>26</v>
      </c>
      <c r="J145" s="83" t="s">
        <v>2844</v>
      </c>
      <c r="K145" s="80" t="s">
        <v>26</v>
      </c>
      <c r="L145" s="80" t="s">
        <v>2261</v>
      </c>
      <c r="M145" s="80" t="s">
        <v>24</v>
      </c>
      <c r="N145" s="80" t="s">
        <v>2262</v>
      </c>
      <c r="O145" s="80" t="s">
        <v>23</v>
      </c>
      <c r="P145" s="80" t="s">
        <v>23</v>
      </c>
      <c r="Q145" s="80" t="s">
        <v>23</v>
      </c>
      <c r="R145" s="80" t="s">
        <v>2661</v>
      </c>
      <c r="S145" s="80" t="s">
        <v>29</v>
      </c>
      <c r="T145" s="80" t="s">
        <v>2263</v>
      </c>
      <c r="U145" s="80" t="s">
        <v>32</v>
      </c>
      <c r="V145" s="80" t="s">
        <v>2264</v>
      </c>
      <c r="W145" s="80" t="s">
        <v>24</v>
      </c>
      <c r="X145" s="80" t="s">
        <v>2265</v>
      </c>
      <c r="Y145" s="80" t="s">
        <v>24</v>
      </c>
      <c r="Z145" s="80" t="s">
        <v>2266</v>
      </c>
      <c r="AA145" s="80" t="s">
        <v>23</v>
      </c>
      <c r="AB145" s="80" t="s">
        <v>2661</v>
      </c>
      <c r="AC145" s="80" t="s">
        <v>26</v>
      </c>
      <c r="AD145" s="80" t="s">
        <v>2267</v>
      </c>
      <c r="AE145" s="80" t="s">
        <v>23</v>
      </c>
      <c r="AF145" s="80" t="s">
        <v>2268</v>
      </c>
      <c r="AG145" s="80" t="s">
        <v>26</v>
      </c>
      <c r="AH145" s="80" t="s">
        <v>2269</v>
      </c>
      <c r="AI145" s="80" t="s">
        <v>23</v>
      </c>
      <c r="AJ145" s="80" t="s">
        <v>2661</v>
      </c>
      <c r="AK145" s="80" t="s">
        <v>26</v>
      </c>
      <c r="AL145" s="80" t="s">
        <v>2270</v>
      </c>
    </row>
    <row r="146" spans="1:38" s="80" customFormat="1" ht="50.1" customHeight="1" x14ac:dyDescent="0.2">
      <c r="A146" s="3">
        <v>45377.646875694445</v>
      </c>
      <c r="B146" s="1" t="s">
        <v>151</v>
      </c>
      <c r="C146" s="80" t="s">
        <v>152</v>
      </c>
      <c r="D146" s="80" t="s">
        <v>23</v>
      </c>
      <c r="E146" s="80" t="s">
        <v>2661</v>
      </c>
      <c r="F146" s="80" t="s">
        <v>26</v>
      </c>
      <c r="G146" s="80" t="s">
        <v>153</v>
      </c>
      <c r="H146" s="80" t="s">
        <v>23</v>
      </c>
      <c r="I146" s="80" t="s">
        <v>24</v>
      </c>
      <c r="J146" s="83" t="s">
        <v>2853</v>
      </c>
      <c r="K146" s="80" t="s">
        <v>24</v>
      </c>
      <c r="L146" s="80" t="s">
        <v>154</v>
      </c>
      <c r="M146" s="80" t="s">
        <v>24</v>
      </c>
      <c r="N146" s="80" t="s">
        <v>155</v>
      </c>
      <c r="O146" s="80" t="s">
        <v>23</v>
      </c>
      <c r="P146" s="80" t="s">
        <v>23</v>
      </c>
      <c r="Q146" s="80" t="s">
        <v>23</v>
      </c>
      <c r="R146" s="80" t="s">
        <v>2661</v>
      </c>
      <c r="S146" s="80" t="s">
        <v>24</v>
      </c>
      <c r="T146" s="80" t="s">
        <v>156</v>
      </c>
      <c r="U146" s="80" t="s">
        <v>24</v>
      </c>
      <c r="V146" s="80" t="s">
        <v>157</v>
      </c>
      <c r="W146" s="80" t="s">
        <v>26</v>
      </c>
      <c r="X146" s="80" t="s">
        <v>158</v>
      </c>
      <c r="Y146" s="80" t="s">
        <v>29</v>
      </c>
      <c r="Z146" s="80" t="s">
        <v>159</v>
      </c>
      <c r="AA146" s="80" t="s">
        <v>23</v>
      </c>
      <c r="AB146" s="80" t="s">
        <v>2661</v>
      </c>
      <c r="AC146" s="80" t="s">
        <v>26</v>
      </c>
      <c r="AD146" s="80" t="s">
        <v>160</v>
      </c>
      <c r="AE146" s="80" t="s">
        <v>23</v>
      </c>
      <c r="AF146" s="80" t="s">
        <v>2661</v>
      </c>
      <c r="AG146" s="80" t="s">
        <v>24</v>
      </c>
      <c r="AH146" s="80" t="s">
        <v>161</v>
      </c>
      <c r="AI146" s="80" t="s">
        <v>23</v>
      </c>
      <c r="AJ146" s="80" t="s">
        <v>2661</v>
      </c>
      <c r="AK146" s="80" t="s">
        <v>26</v>
      </c>
      <c r="AL146" s="80" t="s">
        <v>162</v>
      </c>
    </row>
    <row r="147" spans="1:38" s="80" customFormat="1" ht="50.1" customHeight="1" x14ac:dyDescent="0.2">
      <c r="A147" s="3">
        <v>45363.765042673607</v>
      </c>
      <c r="B147" s="1" t="s">
        <v>1604</v>
      </c>
      <c r="C147" s="80" t="s">
        <v>1605</v>
      </c>
      <c r="D147" s="80" t="s">
        <v>23</v>
      </c>
      <c r="E147" s="80" t="s">
        <v>2661</v>
      </c>
      <c r="F147" s="80" t="s">
        <v>26</v>
      </c>
      <c r="G147" s="80" t="s">
        <v>1606</v>
      </c>
      <c r="H147" s="80" t="s">
        <v>23</v>
      </c>
      <c r="I147" s="80" t="s">
        <v>29</v>
      </c>
      <c r="J147" s="83" t="s">
        <v>2854</v>
      </c>
      <c r="K147" s="80" t="s">
        <v>26</v>
      </c>
      <c r="L147" s="80" t="s">
        <v>1607</v>
      </c>
      <c r="M147" s="80" t="s">
        <v>29</v>
      </c>
      <c r="N147" s="80" t="s">
        <v>1608</v>
      </c>
      <c r="O147" s="80" t="s">
        <v>23</v>
      </c>
      <c r="P147" s="80" t="s">
        <v>23</v>
      </c>
      <c r="Q147" s="80" t="s">
        <v>23</v>
      </c>
      <c r="R147" s="80" t="s">
        <v>2661</v>
      </c>
      <c r="S147" s="80" t="s">
        <v>32</v>
      </c>
      <c r="T147" s="80" t="s">
        <v>1609</v>
      </c>
      <c r="U147" s="80" t="s">
        <v>32</v>
      </c>
      <c r="V147" s="80" t="s">
        <v>1610</v>
      </c>
      <c r="W147" s="80" t="s">
        <v>32</v>
      </c>
      <c r="X147" s="80" t="s">
        <v>1611</v>
      </c>
      <c r="Y147" s="80" t="s">
        <v>32</v>
      </c>
      <c r="Z147" s="80" t="s">
        <v>1611</v>
      </c>
      <c r="AA147" s="80" t="s">
        <v>23</v>
      </c>
      <c r="AB147" s="80" t="s">
        <v>2661</v>
      </c>
      <c r="AC147" s="80" t="s">
        <v>24</v>
      </c>
      <c r="AD147" s="80" t="s">
        <v>1612</v>
      </c>
      <c r="AE147" s="80" t="s">
        <v>23</v>
      </c>
      <c r="AF147" s="80" t="s">
        <v>2661</v>
      </c>
      <c r="AG147" s="80" t="s">
        <v>26</v>
      </c>
      <c r="AH147" s="80" t="s">
        <v>1613</v>
      </c>
      <c r="AI147" s="80" t="s">
        <v>23</v>
      </c>
      <c r="AJ147" s="80" t="s">
        <v>2661</v>
      </c>
      <c r="AK147" s="80" t="s">
        <v>24</v>
      </c>
      <c r="AL147" s="80" t="s">
        <v>1614</v>
      </c>
    </row>
    <row r="148" spans="1:38" s="80" customFormat="1" ht="50.1" customHeight="1" x14ac:dyDescent="0.2">
      <c r="A148" s="3">
        <v>45351.715225810185</v>
      </c>
      <c r="B148" s="1" t="s">
        <v>1373</v>
      </c>
      <c r="C148" s="80" t="s">
        <v>1374</v>
      </c>
      <c r="D148" s="80" t="s">
        <v>23</v>
      </c>
      <c r="E148" s="80" t="s">
        <v>2661</v>
      </c>
      <c r="F148" s="80" t="s">
        <v>26</v>
      </c>
      <c r="G148" s="80" t="s">
        <v>1375</v>
      </c>
      <c r="H148" s="80" t="s">
        <v>23</v>
      </c>
      <c r="I148" s="80" t="s">
        <v>26</v>
      </c>
      <c r="J148" s="83" t="s">
        <v>2762</v>
      </c>
      <c r="K148" s="80" t="s">
        <v>26</v>
      </c>
      <c r="L148" s="80" t="s">
        <v>1376</v>
      </c>
      <c r="M148" s="80" t="s">
        <v>24</v>
      </c>
      <c r="N148" s="80" t="s">
        <v>1377</v>
      </c>
      <c r="O148" s="80" t="s">
        <v>20</v>
      </c>
      <c r="P148" s="80" t="s">
        <v>20</v>
      </c>
      <c r="Q148" s="80" t="s">
        <v>23</v>
      </c>
      <c r="R148" s="80" t="s">
        <v>2661</v>
      </c>
      <c r="S148" s="80" t="s">
        <v>26</v>
      </c>
      <c r="T148" s="80" t="s">
        <v>1378</v>
      </c>
      <c r="U148" s="80" t="s">
        <v>29</v>
      </c>
      <c r="V148" s="80" t="s">
        <v>1379</v>
      </c>
      <c r="W148" s="80" t="s">
        <v>26</v>
      </c>
      <c r="X148" s="80" t="s">
        <v>1380</v>
      </c>
      <c r="Y148" s="80" t="s">
        <v>29</v>
      </c>
      <c r="Z148" s="80" t="s">
        <v>1381</v>
      </c>
      <c r="AA148" s="80" t="s">
        <v>23</v>
      </c>
      <c r="AB148" s="80" t="s">
        <v>2661</v>
      </c>
      <c r="AC148" s="80" t="s">
        <v>24</v>
      </c>
      <c r="AD148" s="80" t="s">
        <v>1382</v>
      </c>
      <c r="AE148" s="80" t="s">
        <v>23</v>
      </c>
      <c r="AF148" s="80" t="s">
        <v>2661</v>
      </c>
      <c r="AG148" s="80" t="s">
        <v>24</v>
      </c>
      <c r="AH148" s="80" t="s">
        <v>1383</v>
      </c>
      <c r="AI148" s="80" t="s">
        <v>23</v>
      </c>
      <c r="AJ148" s="80" t="s">
        <v>2661</v>
      </c>
      <c r="AK148" s="80" t="s">
        <v>32</v>
      </c>
      <c r="AL148" s="80" t="s">
        <v>1384</v>
      </c>
    </row>
    <row r="149" spans="1:38" s="80" customFormat="1" ht="50.1" customHeight="1" x14ac:dyDescent="0.2">
      <c r="A149" s="3">
        <v>45323.655236921295</v>
      </c>
      <c r="B149" s="1" t="s">
        <v>722</v>
      </c>
      <c r="C149" s="80" t="s">
        <v>723</v>
      </c>
      <c r="D149" s="80" t="s">
        <v>23</v>
      </c>
      <c r="E149" s="80" t="s">
        <v>2661</v>
      </c>
      <c r="F149" s="80" t="s">
        <v>26</v>
      </c>
      <c r="G149" s="80" t="s">
        <v>724</v>
      </c>
      <c r="H149" s="80" t="s">
        <v>23</v>
      </c>
      <c r="I149" s="80" t="s">
        <v>26</v>
      </c>
      <c r="J149" s="83" t="s">
        <v>2763</v>
      </c>
      <c r="K149" s="80" t="s">
        <v>69</v>
      </c>
      <c r="L149" s="80" t="s">
        <v>725</v>
      </c>
      <c r="M149" s="80" t="s">
        <v>24</v>
      </c>
      <c r="N149" s="80" t="s">
        <v>726</v>
      </c>
      <c r="O149" s="80" t="s">
        <v>23</v>
      </c>
      <c r="P149" s="80" t="s">
        <v>23</v>
      </c>
      <c r="Q149" s="80" t="s">
        <v>23</v>
      </c>
      <c r="R149" s="80" t="s">
        <v>2661</v>
      </c>
      <c r="S149" s="80" t="s">
        <v>26</v>
      </c>
      <c r="T149" s="80" t="s">
        <v>727</v>
      </c>
      <c r="U149" s="80" t="s">
        <v>29</v>
      </c>
      <c r="V149" s="80" t="s">
        <v>728</v>
      </c>
      <c r="W149" s="80" t="s">
        <v>29</v>
      </c>
      <c r="X149" s="80" t="s">
        <v>729</v>
      </c>
      <c r="Y149" s="80" t="s">
        <v>69</v>
      </c>
      <c r="Z149" s="80" t="s">
        <v>730</v>
      </c>
      <c r="AA149" s="80" t="s">
        <v>23</v>
      </c>
      <c r="AB149" s="80" t="s">
        <v>2661</v>
      </c>
      <c r="AC149" s="80" t="s">
        <v>24</v>
      </c>
      <c r="AD149" s="80" t="s">
        <v>731</v>
      </c>
      <c r="AE149" s="80" t="s">
        <v>23</v>
      </c>
      <c r="AF149" s="80" t="s">
        <v>2661</v>
      </c>
      <c r="AG149" s="80" t="s">
        <v>26</v>
      </c>
      <c r="AH149" s="80" t="s">
        <v>732</v>
      </c>
      <c r="AI149" s="80" t="s">
        <v>23</v>
      </c>
      <c r="AJ149" s="80" t="s">
        <v>2661</v>
      </c>
      <c r="AK149" s="80" t="s">
        <v>32</v>
      </c>
      <c r="AL149" s="80" t="s">
        <v>733</v>
      </c>
    </row>
    <row r="150" spans="1:38" s="80" customFormat="1" ht="50.1" customHeight="1" x14ac:dyDescent="0.2">
      <c r="A150" s="3">
        <v>45379.74548140046</v>
      </c>
      <c r="B150" s="1" t="s">
        <v>1565</v>
      </c>
      <c r="C150" s="80" t="s">
        <v>1566</v>
      </c>
      <c r="D150" s="80" t="s">
        <v>23</v>
      </c>
      <c r="E150" s="80" t="s">
        <v>2661</v>
      </c>
      <c r="F150" s="80" t="s">
        <v>24</v>
      </c>
      <c r="G150" s="80" t="s">
        <v>1567</v>
      </c>
      <c r="H150" s="80" t="s">
        <v>23</v>
      </c>
      <c r="I150" s="80" t="s">
        <v>24</v>
      </c>
      <c r="J150" s="83" t="s">
        <v>2855</v>
      </c>
      <c r="K150" s="80" t="s">
        <v>24</v>
      </c>
      <c r="L150" s="80" t="s">
        <v>1568</v>
      </c>
      <c r="M150" s="80" t="s">
        <v>24</v>
      </c>
      <c r="N150" s="80" t="s">
        <v>1569</v>
      </c>
      <c r="O150" s="80" t="s">
        <v>23</v>
      </c>
      <c r="P150" s="80" t="s">
        <v>23</v>
      </c>
      <c r="Q150" s="80" t="s">
        <v>23</v>
      </c>
      <c r="R150" s="80" t="s">
        <v>2661</v>
      </c>
      <c r="S150" s="80" t="s">
        <v>29</v>
      </c>
      <c r="T150" s="80" t="s">
        <v>1570</v>
      </c>
      <c r="U150" s="80" t="s">
        <v>26</v>
      </c>
      <c r="V150" s="80" t="s">
        <v>1571</v>
      </c>
      <c r="W150" s="80" t="s">
        <v>26</v>
      </c>
      <c r="X150" s="80" t="s">
        <v>1572</v>
      </c>
      <c r="Y150" s="80" t="s">
        <v>26</v>
      </c>
      <c r="Z150" s="80" t="s">
        <v>1572</v>
      </c>
      <c r="AA150" s="80" t="s">
        <v>23</v>
      </c>
      <c r="AB150" s="80" t="s">
        <v>2661</v>
      </c>
      <c r="AC150" s="80" t="s">
        <v>29</v>
      </c>
      <c r="AD150" s="80" t="s">
        <v>1573</v>
      </c>
      <c r="AE150" s="80" t="s">
        <v>23</v>
      </c>
      <c r="AF150" s="80" t="s">
        <v>2661</v>
      </c>
      <c r="AG150" s="80" t="s">
        <v>24</v>
      </c>
      <c r="AH150" s="80" t="s">
        <v>1574</v>
      </c>
      <c r="AI150" s="80" t="s">
        <v>23</v>
      </c>
      <c r="AJ150" s="80" t="s">
        <v>2661</v>
      </c>
      <c r="AK150" s="80" t="s">
        <v>24</v>
      </c>
      <c r="AL150" s="80" t="s">
        <v>1575</v>
      </c>
    </row>
    <row r="151" spans="1:38" s="80" customFormat="1" ht="50.1" customHeight="1" x14ac:dyDescent="0.2">
      <c r="A151" s="3">
        <v>45363.388712037035</v>
      </c>
      <c r="B151" s="1" t="s">
        <v>1412</v>
      </c>
      <c r="C151" s="80" t="s">
        <v>1413</v>
      </c>
      <c r="D151" s="80" t="s">
        <v>20</v>
      </c>
      <c r="E151" s="80" t="s">
        <v>1414</v>
      </c>
      <c r="F151" s="80" t="s">
        <v>2661</v>
      </c>
      <c r="G151" s="80" t="s">
        <v>2661</v>
      </c>
      <c r="H151" s="80" t="s">
        <v>23</v>
      </c>
      <c r="I151" s="80" t="s">
        <v>29</v>
      </c>
      <c r="J151" s="83" t="s">
        <v>2753</v>
      </c>
      <c r="K151" s="80" t="s">
        <v>24</v>
      </c>
      <c r="L151" s="80" t="s">
        <v>1415</v>
      </c>
      <c r="M151" s="80" t="s">
        <v>29</v>
      </c>
      <c r="N151" s="80" t="s">
        <v>1416</v>
      </c>
      <c r="O151" s="80" t="s">
        <v>20</v>
      </c>
      <c r="P151" s="80" t="s">
        <v>20</v>
      </c>
      <c r="Q151" s="80" t="s">
        <v>23</v>
      </c>
      <c r="R151" s="80" t="s">
        <v>2661</v>
      </c>
      <c r="S151" s="80" t="s">
        <v>24</v>
      </c>
      <c r="T151" s="80" t="s">
        <v>1417</v>
      </c>
      <c r="U151" s="80" t="s">
        <v>29</v>
      </c>
      <c r="V151" s="80" t="s">
        <v>1418</v>
      </c>
      <c r="W151" s="80" t="s">
        <v>24</v>
      </c>
      <c r="X151" s="80" t="s">
        <v>1419</v>
      </c>
      <c r="Y151" s="80" t="s">
        <v>69</v>
      </c>
      <c r="Z151" s="80" t="s">
        <v>1420</v>
      </c>
      <c r="AA151" s="80" t="s">
        <v>23</v>
      </c>
      <c r="AB151" s="80" t="s">
        <v>2661</v>
      </c>
      <c r="AC151" s="80" t="s">
        <v>26</v>
      </c>
      <c r="AD151" s="80" t="s">
        <v>1421</v>
      </c>
      <c r="AE151" s="80" t="s">
        <v>23</v>
      </c>
      <c r="AF151" s="80" t="s">
        <v>2661</v>
      </c>
      <c r="AG151" s="80" t="s">
        <v>24</v>
      </c>
      <c r="AH151" s="80" t="s">
        <v>1422</v>
      </c>
      <c r="AI151" s="80" t="s">
        <v>23</v>
      </c>
      <c r="AJ151" s="80" t="s">
        <v>2661</v>
      </c>
      <c r="AK151" s="80" t="s">
        <v>32</v>
      </c>
      <c r="AL151" s="80" t="s">
        <v>1423</v>
      </c>
    </row>
    <row r="152" spans="1:38" s="80" customFormat="1" ht="50.1" customHeight="1" x14ac:dyDescent="0.2">
      <c r="A152" s="3">
        <v>45344.626088506942</v>
      </c>
      <c r="B152" s="1" t="s">
        <v>763</v>
      </c>
      <c r="C152" s="80" t="s">
        <v>764</v>
      </c>
      <c r="D152" s="80" t="s">
        <v>23</v>
      </c>
      <c r="E152" s="80" t="s">
        <v>2661</v>
      </c>
      <c r="F152" s="80" t="s">
        <v>26</v>
      </c>
      <c r="G152" s="80" t="s">
        <v>765</v>
      </c>
      <c r="H152" s="80" t="s">
        <v>23</v>
      </c>
      <c r="I152" s="80" t="s">
        <v>32</v>
      </c>
      <c r="J152" s="83" t="s">
        <v>766</v>
      </c>
      <c r="K152" s="80" t="s">
        <v>32</v>
      </c>
      <c r="L152" s="80" t="s">
        <v>766</v>
      </c>
      <c r="M152" s="80" t="s">
        <v>32</v>
      </c>
      <c r="N152" s="80" t="s">
        <v>767</v>
      </c>
      <c r="O152" s="80" t="s">
        <v>23</v>
      </c>
      <c r="P152" s="80" t="s">
        <v>23</v>
      </c>
      <c r="Q152" s="80" t="s">
        <v>23</v>
      </c>
      <c r="R152" s="80" t="s">
        <v>2661</v>
      </c>
      <c r="S152" s="80" t="s">
        <v>29</v>
      </c>
      <c r="T152" s="80" t="s">
        <v>768</v>
      </c>
      <c r="U152" s="80" t="s">
        <v>26</v>
      </c>
      <c r="V152" s="80" t="s">
        <v>769</v>
      </c>
      <c r="W152" s="80" t="s">
        <v>26</v>
      </c>
      <c r="X152" s="80" t="s">
        <v>770</v>
      </c>
      <c r="Y152" s="80" t="s">
        <v>69</v>
      </c>
      <c r="Z152" s="80" t="s">
        <v>771</v>
      </c>
      <c r="AA152" s="80" t="s">
        <v>23</v>
      </c>
      <c r="AB152" s="80" t="s">
        <v>2661</v>
      </c>
      <c r="AC152" s="80" t="s">
        <v>26</v>
      </c>
      <c r="AD152" s="80" t="s">
        <v>772</v>
      </c>
      <c r="AE152" s="80" t="s">
        <v>23</v>
      </c>
      <c r="AF152" s="80" t="s">
        <v>2661</v>
      </c>
      <c r="AG152" s="80" t="s">
        <v>26</v>
      </c>
      <c r="AH152" s="80" t="s">
        <v>773</v>
      </c>
      <c r="AI152" s="80" t="s">
        <v>23</v>
      </c>
      <c r="AJ152" s="80" t="s">
        <v>2661</v>
      </c>
      <c r="AK152" s="80" t="s">
        <v>26</v>
      </c>
      <c r="AL152" s="80" t="s">
        <v>774</v>
      </c>
    </row>
    <row r="153" spans="1:38" s="80" customFormat="1" ht="50.1" customHeight="1" x14ac:dyDescent="0.2">
      <c r="A153" s="3">
        <v>45379.561721412036</v>
      </c>
      <c r="B153" s="1" t="s">
        <v>2521</v>
      </c>
      <c r="C153" s="80" t="s">
        <v>2522</v>
      </c>
      <c r="D153" s="80" t="s">
        <v>23</v>
      </c>
      <c r="E153" s="80" t="s">
        <v>2661</v>
      </c>
      <c r="F153" s="80" t="s">
        <v>32</v>
      </c>
      <c r="G153" s="80" t="s">
        <v>2523</v>
      </c>
      <c r="H153" s="80" t="s">
        <v>23</v>
      </c>
      <c r="I153" s="80" t="s">
        <v>32</v>
      </c>
      <c r="J153" s="83" t="s">
        <v>2049</v>
      </c>
      <c r="K153" s="80" t="s">
        <v>32</v>
      </c>
      <c r="L153" s="80" t="s">
        <v>2049</v>
      </c>
      <c r="M153" s="80" t="s">
        <v>69</v>
      </c>
      <c r="N153" s="80" t="s">
        <v>2051</v>
      </c>
      <c r="O153" s="80" t="s">
        <v>23</v>
      </c>
      <c r="P153" s="80" t="s">
        <v>23</v>
      </c>
      <c r="Q153" s="80" t="s">
        <v>23</v>
      </c>
      <c r="R153" s="80" t="s">
        <v>2661</v>
      </c>
      <c r="S153" s="80" t="s">
        <v>26</v>
      </c>
      <c r="T153" s="80" t="s">
        <v>2524</v>
      </c>
      <c r="U153" s="80" t="s">
        <v>26</v>
      </c>
      <c r="V153" s="80" t="s">
        <v>2525</v>
      </c>
      <c r="W153" s="80" t="s">
        <v>14</v>
      </c>
      <c r="X153" s="80" t="s">
        <v>2526</v>
      </c>
      <c r="Y153" s="80" t="s">
        <v>14</v>
      </c>
      <c r="Z153" s="80" t="s">
        <v>2527</v>
      </c>
      <c r="AA153" s="80" t="s">
        <v>23</v>
      </c>
      <c r="AB153" s="80" t="s">
        <v>2661</v>
      </c>
      <c r="AC153" s="80" t="s">
        <v>26</v>
      </c>
      <c r="AD153" s="80" t="s">
        <v>2528</v>
      </c>
      <c r="AE153" s="80" t="s">
        <v>23</v>
      </c>
      <c r="AF153" s="80" t="s">
        <v>2661</v>
      </c>
      <c r="AG153" s="80" t="s">
        <v>24</v>
      </c>
      <c r="AH153" s="80" t="s">
        <v>2529</v>
      </c>
      <c r="AI153" s="80" t="s">
        <v>23</v>
      </c>
      <c r="AJ153" s="80" t="s">
        <v>2661</v>
      </c>
      <c r="AK153" s="80" t="s">
        <v>32</v>
      </c>
      <c r="AL153" s="80" t="s">
        <v>2058</v>
      </c>
    </row>
    <row r="154" spans="1:38" s="80" customFormat="1" ht="50.1" customHeight="1" x14ac:dyDescent="0.2">
      <c r="A154" s="3">
        <v>45313.474138923608</v>
      </c>
      <c r="B154" s="1" t="s">
        <v>397</v>
      </c>
      <c r="C154" s="80" t="s">
        <v>398</v>
      </c>
      <c r="D154" s="80" t="s">
        <v>23</v>
      </c>
      <c r="E154" s="80" t="s">
        <v>2661</v>
      </c>
      <c r="F154" s="80" t="s">
        <v>26</v>
      </c>
      <c r="G154" s="80" t="s">
        <v>399</v>
      </c>
      <c r="H154" s="80" t="s">
        <v>23</v>
      </c>
      <c r="I154" s="80" t="s">
        <v>26</v>
      </c>
      <c r="J154" s="83" t="s">
        <v>2856</v>
      </c>
      <c r="K154" s="80" t="s">
        <v>69</v>
      </c>
      <c r="L154" s="80" t="s">
        <v>400</v>
      </c>
      <c r="M154" s="80" t="s">
        <v>26</v>
      </c>
      <c r="N154" s="80" t="s">
        <v>401</v>
      </c>
      <c r="O154" s="80" t="s">
        <v>23</v>
      </c>
      <c r="P154" s="80" t="s">
        <v>23</v>
      </c>
      <c r="Q154" s="80" t="s">
        <v>23</v>
      </c>
      <c r="R154" s="80" t="s">
        <v>2661</v>
      </c>
      <c r="S154" s="80" t="s">
        <v>29</v>
      </c>
      <c r="T154" s="80" t="s">
        <v>402</v>
      </c>
      <c r="U154" s="80" t="s">
        <v>24</v>
      </c>
      <c r="V154" s="80" t="s">
        <v>403</v>
      </c>
      <c r="W154" s="80" t="s">
        <v>32</v>
      </c>
      <c r="X154" s="80" t="s">
        <v>404</v>
      </c>
      <c r="Y154" s="80" t="s">
        <v>14</v>
      </c>
      <c r="Z154" s="80" t="s">
        <v>405</v>
      </c>
      <c r="AA154" s="80" t="s">
        <v>23</v>
      </c>
      <c r="AB154" s="80" t="s">
        <v>2661</v>
      </c>
      <c r="AC154" s="80" t="s">
        <v>24</v>
      </c>
      <c r="AD154" s="80" t="s">
        <v>406</v>
      </c>
      <c r="AE154" s="80" t="s">
        <v>23</v>
      </c>
      <c r="AF154" s="80" t="s">
        <v>2661</v>
      </c>
      <c r="AG154" s="80" t="s">
        <v>32</v>
      </c>
      <c r="AH154" s="80" t="s">
        <v>407</v>
      </c>
      <c r="AI154" s="80" t="s">
        <v>23</v>
      </c>
      <c r="AJ154" s="80" t="s">
        <v>2661</v>
      </c>
      <c r="AK154" s="80" t="s">
        <v>24</v>
      </c>
      <c r="AL154" s="80" t="s">
        <v>408</v>
      </c>
    </row>
    <row r="155" spans="1:38" s="80" customFormat="1" ht="50.1" customHeight="1" x14ac:dyDescent="0.2">
      <c r="A155" s="3">
        <v>45358.6053684375</v>
      </c>
      <c r="B155" s="1" t="s">
        <v>1233</v>
      </c>
      <c r="C155" s="80" t="s">
        <v>1234</v>
      </c>
      <c r="D155" s="80" t="s">
        <v>23</v>
      </c>
      <c r="E155" s="80" t="s">
        <v>2661</v>
      </c>
      <c r="F155" s="80" t="s">
        <v>26</v>
      </c>
      <c r="G155" s="80" t="s">
        <v>1235</v>
      </c>
      <c r="H155" s="80" t="s">
        <v>23</v>
      </c>
      <c r="I155" s="80" t="s">
        <v>24</v>
      </c>
      <c r="J155" s="83" t="s">
        <v>2857</v>
      </c>
      <c r="K155" s="80" t="s">
        <v>32</v>
      </c>
      <c r="L155" s="80" t="s">
        <v>1236</v>
      </c>
      <c r="M155" s="80" t="s">
        <v>26</v>
      </c>
      <c r="N155" s="80" t="s">
        <v>1237</v>
      </c>
      <c r="O155" s="80" t="s">
        <v>23</v>
      </c>
      <c r="P155" s="80" t="s">
        <v>23</v>
      </c>
      <c r="Q155" s="80" t="s">
        <v>23</v>
      </c>
      <c r="R155" s="80" t="s">
        <v>2661</v>
      </c>
      <c r="S155" s="80" t="s">
        <v>24</v>
      </c>
      <c r="T155" s="80" t="s">
        <v>1238</v>
      </c>
      <c r="U155" s="80" t="s">
        <v>24</v>
      </c>
      <c r="V155" s="80" t="s">
        <v>1239</v>
      </c>
      <c r="W155" s="80" t="s">
        <v>26</v>
      </c>
      <c r="X155" s="80" t="s">
        <v>1240</v>
      </c>
      <c r="Y155" s="80" t="s">
        <v>24</v>
      </c>
      <c r="Z155" s="80" t="s">
        <v>1241</v>
      </c>
      <c r="AA155" s="80" t="s">
        <v>23</v>
      </c>
      <c r="AB155" s="80" t="s">
        <v>2661</v>
      </c>
      <c r="AC155" s="80" t="s">
        <v>24</v>
      </c>
      <c r="AD155" s="80" t="s">
        <v>1242</v>
      </c>
      <c r="AE155" s="80" t="s">
        <v>23</v>
      </c>
      <c r="AF155" s="80" t="s">
        <v>2661</v>
      </c>
      <c r="AG155" s="80" t="s">
        <v>24</v>
      </c>
      <c r="AH155" s="80" t="s">
        <v>1243</v>
      </c>
      <c r="AI155" s="80" t="s">
        <v>23</v>
      </c>
      <c r="AJ155" s="80" t="s">
        <v>2661</v>
      </c>
      <c r="AK155" s="80" t="s">
        <v>24</v>
      </c>
      <c r="AL155" s="80" t="s">
        <v>1244</v>
      </c>
    </row>
    <row r="156" spans="1:38" s="80" customFormat="1" ht="50.1" customHeight="1" x14ac:dyDescent="0.2">
      <c r="A156" s="3">
        <v>45376.438194791663</v>
      </c>
      <c r="B156" s="1" t="s">
        <v>1290</v>
      </c>
      <c r="C156" s="80" t="s">
        <v>1291</v>
      </c>
      <c r="D156" s="80" t="s">
        <v>23</v>
      </c>
      <c r="E156" s="80" t="s">
        <v>2661</v>
      </c>
      <c r="F156" s="80" t="s">
        <v>26</v>
      </c>
      <c r="G156" s="80" t="s">
        <v>1292</v>
      </c>
      <c r="H156" s="80" t="s">
        <v>23</v>
      </c>
      <c r="I156" s="80" t="s">
        <v>26</v>
      </c>
      <c r="J156" s="83" t="s">
        <v>2858</v>
      </c>
      <c r="K156" s="80" t="s">
        <v>26</v>
      </c>
      <c r="L156" s="80" t="s">
        <v>1293</v>
      </c>
      <c r="M156" s="80" t="s">
        <v>32</v>
      </c>
      <c r="N156" s="80" t="s">
        <v>1294</v>
      </c>
      <c r="O156" s="80" t="s">
        <v>20</v>
      </c>
      <c r="P156" s="80" t="s">
        <v>20</v>
      </c>
      <c r="Q156" s="80" t="s">
        <v>23</v>
      </c>
      <c r="R156" s="80" t="s">
        <v>2661</v>
      </c>
      <c r="S156" s="80" t="s">
        <v>24</v>
      </c>
      <c r="T156" s="80" t="s">
        <v>1295</v>
      </c>
      <c r="U156" s="80" t="s">
        <v>26</v>
      </c>
      <c r="V156" s="80" t="s">
        <v>1296</v>
      </c>
      <c r="W156" s="80" t="s">
        <v>32</v>
      </c>
      <c r="X156" s="80" t="s">
        <v>1297</v>
      </c>
      <c r="Y156" s="80" t="s">
        <v>24</v>
      </c>
      <c r="Z156" s="80" t="s">
        <v>1298</v>
      </c>
      <c r="AA156" s="80" t="s">
        <v>23</v>
      </c>
      <c r="AB156" s="80" t="s">
        <v>2661</v>
      </c>
      <c r="AC156" s="80" t="s">
        <v>29</v>
      </c>
      <c r="AD156" s="80" t="s">
        <v>1299</v>
      </c>
      <c r="AE156" s="80" t="s">
        <v>23</v>
      </c>
      <c r="AF156" s="80" t="s">
        <v>2661</v>
      </c>
      <c r="AG156" s="80" t="s">
        <v>24</v>
      </c>
      <c r="AH156" s="80" t="s">
        <v>1300</v>
      </c>
      <c r="AI156" s="80" t="s">
        <v>23</v>
      </c>
      <c r="AJ156" s="80" t="s">
        <v>2661</v>
      </c>
      <c r="AK156" s="80" t="s">
        <v>26</v>
      </c>
      <c r="AL156" s="80" t="s">
        <v>1301</v>
      </c>
    </row>
    <row r="157" spans="1:38" s="80" customFormat="1" ht="50.1" customHeight="1" x14ac:dyDescent="0.2">
      <c r="A157" s="3">
        <v>45328.750649456015</v>
      </c>
      <c r="B157" s="1" t="s">
        <v>784</v>
      </c>
      <c r="C157" s="80" t="s">
        <v>785</v>
      </c>
      <c r="D157" s="80" t="s">
        <v>20</v>
      </c>
      <c r="E157" s="80" t="s">
        <v>786</v>
      </c>
      <c r="F157" s="80" t="s">
        <v>2661</v>
      </c>
      <c r="G157" s="80" t="s">
        <v>2661</v>
      </c>
      <c r="H157" s="80" t="s">
        <v>23</v>
      </c>
      <c r="I157" s="80" t="s">
        <v>26</v>
      </c>
      <c r="J157" s="83" t="s">
        <v>2859</v>
      </c>
      <c r="K157" s="80" t="s">
        <v>32</v>
      </c>
      <c r="L157" s="80" t="s">
        <v>787</v>
      </c>
      <c r="M157" s="80" t="s">
        <v>69</v>
      </c>
      <c r="N157" s="80" t="s">
        <v>788</v>
      </c>
      <c r="O157" s="80" t="s">
        <v>20</v>
      </c>
      <c r="P157" s="80" t="s">
        <v>20</v>
      </c>
      <c r="Q157" s="80" t="s">
        <v>20</v>
      </c>
      <c r="R157" s="80" t="s">
        <v>789</v>
      </c>
      <c r="S157" s="80" t="s">
        <v>2661</v>
      </c>
      <c r="T157" s="80" t="s">
        <v>2661</v>
      </c>
      <c r="U157" s="80" t="s">
        <v>2661</v>
      </c>
      <c r="V157" s="80" t="s">
        <v>2661</v>
      </c>
      <c r="W157" s="80" t="s">
        <v>2661</v>
      </c>
      <c r="X157" s="80" t="s">
        <v>2661</v>
      </c>
      <c r="Y157" s="80" t="s">
        <v>2661</v>
      </c>
      <c r="Z157" s="80" t="s">
        <v>2661</v>
      </c>
      <c r="AA157" s="80" t="s">
        <v>23</v>
      </c>
      <c r="AB157" s="80" t="s">
        <v>2661</v>
      </c>
      <c r="AC157" s="80" t="s">
        <v>26</v>
      </c>
      <c r="AD157" s="80" t="s">
        <v>790</v>
      </c>
      <c r="AE157" s="80" t="s">
        <v>23</v>
      </c>
      <c r="AF157" s="80" t="s">
        <v>2661</v>
      </c>
      <c r="AG157" s="80" t="s">
        <v>24</v>
      </c>
      <c r="AH157" s="80" t="s">
        <v>791</v>
      </c>
      <c r="AI157" s="80" t="s">
        <v>23</v>
      </c>
      <c r="AJ157" s="80" t="s">
        <v>2661</v>
      </c>
      <c r="AK157" s="80" t="s">
        <v>24</v>
      </c>
      <c r="AL157" s="80" t="s">
        <v>792</v>
      </c>
    </row>
    <row r="158" spans="1:38" s="80" customFormat="1" ht="50.1" customHeight="1" x14ac:dyDescent="0.2">
      <c r="A158" s="3">
        <v>45343.383433252311</v>
      </c>
      <c r="B158" s="1" t="s">
        <v>1134</v>
      </c>
      <c r="C158" s="80" t="s">
        <v>1135</v>
      </c>
      <c r="D158" s="80" t="s">
        <v>20</v>
      </c>
      <c r="E158" s="80" t="s">
        <v>1136</v>
      </c>
      <c r="F158" s="80" t="s">
        <v>2661</v>
      </c>
      <c r="G158" s="80" t="s">
        <v>2661</v>
      </c>
      <c r="H158" s="80" t="s">
        <v>23</v>
      </c>
      <c r="I158" s="80" t="s">
        <v>26</v>
      </c>
      <c r="J158" s="83" t="s">
        <v>1137</v>
      </c>
      <c r="K158" s="80" t="s">
        <v>26</v>
      </c>
      <c r="L158" s="80" t="s">
        <v>1137</v>
      </c>
      <c r="M158" s="80" t="s">
        <v>24</v>
      </c>
      <c r="N158" s="80" t="s">
        <v>1138</v>
      </c>
      <c r="O158" s="80" t="s">
        <v>23</v>
      </c>
      <c r="P158" s="80" t="s">
        <v>23</v>
      </c>
      <c r="Q158" s="80" t="s">
        <v>23</v>
      </c>
      <c r="R158" s="80" t="s">
        <v>2661</v>
      </c>
      <c r="S158" s="80" t="s">
        <v>24</v>
      </c>
      <c r="T158" s="80" t="s">
        <v>1139</v>
      </c>
      <c r="U158" s="80" t="s">
        <v>29</v>
      </c>
      <c r="V158" s="80" t="s">
        <v>123</v>
      </c>
      <c r="W158" s="80" t="s">
        <v>32</v>
      </c>
      <c r="X158" s="80" t="s">
        <v>1140</v>
      </c>
      <c r="Y158" s="80" t="s">
        <v>29</v>
      </c>
      <c r="Z158" s="80" t="s">
        <v>1141</v>
      </c>
      <c r="AA158" s="80" t="s">
        <v>2661</v>
      </c>
      <c r="AB158" s="80" t="s">
        <v>2661</v>
      </c>
      <c r="AC158" s="80" t="s">
        <v>2661</v>
      </c>
      <c r="AD158" s="80" t="s">
        <v>2661</v>
      </c>
      <c r="AE158" s="80" t="s">
        <v>2661</v>
      </c>
      <c r="AF158" s="80" t="s">
        <v>2661</v>
      </c>
      <c r="AG158" s="80" t="s">
        <v>2661</v>
      </c>
      <c r="AH158" s="80" t="s">
        <v>2661</v>
      </c>
      <c r="AI158" s="80" t="s">
        <v>23</v>
      </c>
      <c r="AJ158" s="80" t="s">
        <v>2661</v>
      </c>
      <c r="AK158" s="80" t="s">
        <v>24</v>
      </c>
      <c r="AL158" s="80" t="s">
        <v>1142</v>
      </c>
    </row>
    <row r="159" spans="1:38" s="80" customFormat="1" ht="50.1" customHeight="1" x14ac:dyDescent="0.2">
      <c r="A159" s="3">
        <v>45379.488785567126</v>
      </c>
      <c r="B159" s="1" t="s">
        <v>2391</v>
      </c>
      <c r="C159" s="80" t="s">
        <v>2392</v>
      </c>
      <c r="D159" s="80" t="s">
        <v>23</v>
      </c>
      <c r="E159" s="80" t="s">
        <v>2661</v>
      </c>
      <c r="F159" s="80" t="s">
        <v>26</v>
      </c>
      <c r="G159" s="80" t="s">
        <v>2393</v>
      </c>
      <c r="H159" s="80" t="s">
        <v>23</v>
      </c>
      <c r="I159" s="80" t="s">
        <v>24</v>
      </c>
      <c r="J159" s="83" t="s">
        <v>2860</v>
      </c>
      <c r="K159" s="80" t="s">
        <v>24</v>
      </c>
      <c r="L159" s="80" t="s">
        <v>2394</v>
      </c>
      <c r="M159" s="80" t="s">
        <v>24</v>
      </c>
      <c r="N159" s="80" t="s">
        <v>2395</v>
      </c>
      <c r="O159" s="80" t="s">
        <v>23</v>
      </c>
      <c r="P159" s="80" t="s">
        <v>23</v>
      </c>
      <c r="Q159" s="80" t="s">
        <v>23</v>
      </c>
      <c r="R159" s="80" t="s">
        <v>2661</v>
      </c>
      <c r="S159" s="80" t="s">
        <v>24</v>
      </c>
      <c r="T159" s="80" t="s">
        <v>2396</v>
      </c>
      <c r="U159" s="80" t="s">
        <v>24</v>
      </c>
      <c r="V159" s="80" t="s">
        <v>2397</v>
      </c>
      <c r="W159" s="80" t="s">
        <v>24</v>
      </c>
      <c r="X159" s="80" t="s">
        <v>2398</v>
      </c>
      <c r="Y159" s="80" t="s">
        <v>24</v>
      </c>
      <c r="Z159" s="80" t="s">
        <v>2399</v>
      </c>
      <c r="AA159" s="80" t="s">
        <v>23</v>
      </c>
      <c r="AB159" s="80" t="s">
        <v>2661</v>
      </c>
      <c r="AC159" s="80" t="s">
        <v>24</v>
      </c>
      <c r="AD159" s="80" t="s">
        <v>2400</v>
      </c>
      <c r="AE159" s="80" t="s">
        <v>23</v>
      </c>
      <c r="AF159" s="80" t="s">
        <v>2661</v>
      </c>
      <c r="AG159" s="80" t="s">
        <v>24</v>
      </c>
      <c r="AH159" s="80" t="s">
        <v>2401</v>
      </c>
      <c r="AI159" s="80" t="s">
        <v>23</v>
      </c>
      <c r="AJ159" s="80" t="s">
        <v>2661</v>
      </c>
      <c r="AK159" s="80" t="s">
        <v>24</v>
      </c>
      <c r="AL159" s="80" t="s">
        <v>2402</v>
      </c>
    </row>
    <row r="160" spans="1:38" s="80" customFormat="1" ht="50.1" customHeight="1" x14ac:dyDescent="0.2">
      <c r="A160" s="3">
        <v>45278.6654375</v>
      </c>
      <c r="B160" s="1" t="s">
        <v>84</v>
      </c>
      <c r="C160" s="80" t="s">
        <v>85</v>
      </c>
      <c r="D160" s="80" t="s">
        <v>23</v>
      </c>
      <c r="E160" s="80" t="s">
        <v>2661</v>
      </c>
      <c r="F160" s="80" t="s">
        <v>24</v>
      </c>
      <c r="G160" s="80" t="s">
        <v>86</v>
      </c>
      <c r="H160" s="80" t="s">
        <v>23</v>
      </c>
      <c r="I160" s="80" t="s">
        <v>24</v>
      </c>
      <c r="J160" s="83" t="s">
        <v>2764</v>
      </c>
      <c r="K160" s="80" t="s">
        <v>24</v>
      </c>
      <c r="L160" s="80" t="s">
        <v>87</v>
      </c>
      <c r="M160" s="80" t="s">
        <v>24</v>
      </c>
      <c r="N160" s="80" t="s">
        <v>88</v>
      </c>
      <c r="O160" s="80" t="s">
        <v>23</v>
      </c>
      <c r="P160" s="80" t="s">
        <v>23</v>
      </c>
      <c r="Q160" s="80" t="s">
        <v>23</v>
      </c>
      <c r="R160" s="80" t="s">
        <v>2661</v>
      </c>
      <c r="S160" s="80" t="s">
        <v>24</v>
      </c>
      <c r="T160" s="80" t="s">
        <v>89</v>
      </c>
      <c r="U160" s="80" t="s">
        <v>24</v>
      </c>
      <c r="V160" s="80" t="s">
        <v>90</v>
      </c>
      <c r="W160" s="80" t="s">
        <v>29</v>
      </c>
      <c r="X160" s="80" t="s">
        <v>91</v>
      </c>
      <c r="Y160" s="80" t="s">
        <v>24</v>
      </c>
      <c r="Z160" s="80" t="s">
        <v>92</v>
      </c>
      <c r="AA160" s="80" t="s">
        <v>23</v>
      </c>
      <c r="AB160" s="80" t="s">
        <v>2661</v>
      </c>
      <c r="AC160" s="80" t="s">
        <v>24</v>
      </c>
      <c r="AD160" s="80" t="s">
        <v>93</v>
      </c>
      <c r="AE160" s="80" t="s">
        <v>23</v>
      </c>
      <c r="AF160" s="80" t="s">
        <v>2661</v>
      </c>
      <c r="AG160" s="80" t="s">
        <v>24</v>
      </c>
      <c r="AH160" s="80" t="s">
        <v>94</v>
      </c>
      <c r="AI160" s="80" t="s">
        <v>23</v>
      </c>
      <c r="AJ160" s="80" t="s">
        <v>2661</v>
      </c>
      <c r="AK160" s="80" t="s">
        <v>32</v>
      </c>
      <c r="AL160" s="80" t="s">
        <v>95</v>
      </c>
    </row>
    <row r="161" spans="1:38" s="80" customFormat="1" ht="50.1" customHeight="1" x14ac:dyDescent="0.2">
      <c r="A161" s="3">
        <v>45379.572990624998</v>
      </c>
      <c r="B161" s="1" t="s">
        <v>2530</v>
      </c>
      <c r="C161" s="80" t="s">
        <v>2531</v>
      </c>
      <c r="D161" s="80" t="s">
        <v>23</v>
      </c>
      <c r="E161" s="80" t="s">
        <v>2661</v>
      </c>
      <c r="F161" s="80" t="s">
        <v>32</v>
      </c>
      <c r="G161" s="80" t="s">
        <v>2532</v>
      </c>
      <c r="H161" s="80" t="s">
        <v>23</v>
      </c>
      <c r="I161" s="80" t="s">
        <v>26</v>
      </c>
      <c r="J161" s="83" t="s">
        <v>2533</v>
      </c>
      <c r="K161" s="80" t="s">
        <v>32</v>
      </c>
      <c r="L161" s="80" t="s">
        <v>2534</v>
      </c>
      <c r="M161" s="80" t="s">
        <v>26</v>
      </c>
      <c r="N161" s="80" t="s">
        <v>2533</v>
      </c>
      <c r="O161" s="80" t="s">
        <v>20</v>
      </c>
      <c r="P161" s="80" t="s">
        <v>20</v>
      </c>
      <c r="Q161" s="80" t="s">
        <v>23</v>
      </c>
      <c r="R161" s="80" t="s">
        <v>2661</v>
      </c>
      <c r="S161" s="80" t="s">
        <v>26</v>
      </c>
      <c r="T161" s="80" t="s">
        <v>2535</v>
      </c>
      <c r="U161" s="80" t="s">
        <v>24</v>
      </c>
      <c r="V161" s="80" t="s">
        <v>2536</v>
      </c>
      <c r="W161" s="80" t="s">
        <v>24</v>
      </c>
      <c r="X161" s="80" t="s">
        <v>2535</v>
      </c>
      <c r="Y161" s="80" t="s">
        <v>69</v>
      </c>
      <c r="Z161" s="80" t="s">
        <v>2537</v>
      </c>
      <c r="AA161" s="80" t="s">
        <v>23</v>
      </c>
      <c r="AB161" s="80" t="s">
        <v>2661</v>
      </c>
      <c r="AC161" s="80" t="s">
        <v>26</v>
      </c>
      <c r="AD161" s="80" t="s">
        <v>2538</v>
      </c>
      <c r="AE161" s="80" t="s">
        <v>23</v>
      </c>
      <c r="AF161" s="80" t="s">
        <v>2661</v>
      </c>
      <c r="AG161" s="80" t="s">
        <v>32</v>
      </c>
      <c r="AH161" s="80" t="s">
        <v>2539</v>
      </c>
      <c r="AI161" s="80" t="s">
        <v>23</v>
      </c>
      <c r="AJ161" s="80" t="s">
        <v>2661</v>
      </c>
      <c r="AK161" s="80" t="s">
        <v>32</v>
      </c>
      <c r="AL161" s="80" t="s">
        <v>2540</v>
      </c>
    </row>
    <row r="162" spans="1:38" s="80" customFormat="1" ht="50.1" customHeight="1" x14ac:dyDescent="0.2">
      <c r="A162" s="3">
        <v>45335.735876967592</v>
      </c>
      <c r="B162" s="1" t="s">
        <v>1017</v>
      </c>
      <c r="C162" s="80" t="s">
        <v>1018</v>
      </c>
      <c r="D162" s="80" t="s">
        <v>23</v>
      </c>
      <c r="E162" s="80" t="s">
        <v>2661</v>
      </c>
      <c r="F162" s="80" t="s">
        <v>24</v>
      </c>
      <c r="G162" s="80" t="s">
        <v>1019</v>
      </c>
      <c r="H162" s="80" t="s">
        <v>23</v>
      </c>
      <c r="I162" s="80" t="s">
        <v>26</v>
      </c>
      <c r="J162" s="83" t="s">
        <v>2861</v>
      </c>
      <c r="K162" s="80" t="s">
        <v>26</v>
      </c>
      <c r="L162" s="80" t="s">
        <v>1020</v>
      </c>
      <c r="M162" s="80" t="s">
        <v>24</v>
      </c>
      <c r="N162" s="80" t="s">
        <v>1021</v>
      </c>
      <c r="O162" s="80" t="s">
        <v>23</v>
      </c>
      <c r="P162" s="80" t="s">
        <v>23</v>
      </c>
      <c r="Q162" s="80" t="s">
        <v>23</v>
      </c>
      <c r="R162" s="80" t="s">
        <v>2661</v>
      </c>
      <c r="S162" s="80" t="s">
        <v>29</v>
      </c>
      <c r="T162" s="80" t="s">
        <v>1022</v>
      </c>
      <c r="U162" s="80" t="s">
        <v>29</v>
      </c>
      <c r="V162" s="80" t="s">
        <v>1023</v>
      </c>
      <c r="W162" s="80" t="s">
        <v>24</v>
      </c>
      <c r="X162" s="80" t="s">
        <v>1024</v>
      </c>
      <c r="Y162" s="80" t="s">
        <v>29</v>
      </c>
      <c r="Z162" s="80" t="s">
        <v>1025</v>
      </c>
      <c r="AA162" s="80" t="s">
        <v>23</v>
      </c>
      <c r="AB162" s="80" t="s">
        <v>2661</v>
      </c>
      <c r="AC162" s="80" t="s">
        <v>24</v>
      </c>
      <c r="AD162" s="80" t="s">
        <v>1026</v>
      </c>
      <c r="AE162" s="80" t="s">
        <v>23</v>
      </c>
      <c r="AF162" s="80" t="s">
        <v>2661</v>
      </c>
      <c r="AG162" s="80" t="s">
        <v>24</v>
      </c>
      <c r="AH162" s="80" t="s">
        <v>1027</v>
      </c>
      <c r="AI162" s="80" t="s">
        <v>23</v>
      </c>
      <c r="AJ162" s="80" t="s">
        <v>2661</v>
      </c>
      <c r="AK162" s="80" t="s">
        <v>24</v>
      </c>
      <c r="AL162" s="80" t="s">
        <v>1028</v>
      </c>
    </row>
    <row r="163" spans="1:38" s="80" customFormat="1" ht="50.1" customHeight="1" x14ac:dyDescent="0.2">
      <c r="A163" s="3">
        <v>45355.580301388887</v>
      </c>
      <c r="B163" s="1" t="s">
        <v>1424</v>
      </c>
      <c r="C163" s="80" t="s">
        <v>1425</v>
      </c>
      <c r="D163" s="80" t="s">
        <v>23</v>
      </c>
      <c r="E163" s="80" t="s">
        <v>2661</v>
      </c>
      <c r="F163" s="80" t="s">
        <v>32</v>
      </c>
      <c r="G163" s="80" t="s">
        <v>1426</v>
      </c>
      <c r="H163" s="80" t="s">
        <v>23</v>
      </c>
      <c r="I163" s="80" t="s">
        <v>32</v>
      </c>
      <c r="J163" s="83" t="s">
        <v>1427</v>
      </c>
      <c r="K163" s="80" t="s">
        <v>32</v>
      </c>
      <c r="L163" s="80" t="s">
        <v>1427</v>
      </c>
      <c r="M163" s="80" t="s">
        <v>32</v>
      </c>
      <c r="N163" s="80" t="s">
        <v>1427</v>
      </c>
      <c r="O163" s="80" t="s">
        <v>20</v>
      </c>
      <c r="P163" s="80" t="s">
        <v>20</v>
      </c>
      <c r="Q163" s="80" t="s">
        <v>23</v>
      </c>
      <c r="R163" s="80" t="s">
        <v>2661</v>
      </c>
      <c r="S163" s="80" t="s">
        <v>26</v>
      </c>
      <c r="T163" s="80" t="s">
        <v>1428</v>
      </c>
      <c r="U163" s="80" t="s">
        <v>32</v>
      </c>
      <c r="V163" s="80" t="s">
        <v>1429</v>
      </c>
      <c r="W163" s="80" t="s">
        <v>69</v>
      </c>
      <c r="X163" s="80" t="s">
        <v>1430</v>
      </c>
      <c r="Y163" s="80" t="s">
        <v>14</v>
      </c>
      <c r="Z163" s="80" t="s">
        <v>1431</v>
      </c>
      <c r="AA163" s="80" t="s">
        <v>23</v>
      </c>
      <c r="AB163" s="80" t="s">
        <v>2661</v>
      </c>
      <c r="AC163" s="80" t="s">
        <v>24</v>
      </c>
      <c r="AD163" s="80" t="s">
        <v>1432</v>
      </c>
      <c r="AE163" s="80" t="s">
        <v>23</v>
      </c>
      <c r="AF163" s="80" t="s">
        <v>2661</v>
      </c>
      <c r="AG163" s="80" t="s">
        <v>32</v>
      </c>
      <c r="AH163" s="80" t="s">
        <v>1433</v>
      </c>
      <c r="AI163" s="80" t="s">
        <v>20</v>
      </c>
      <c r="AJ163" s="80" t="s">
        <v>1434</v>
      </c>
      <c r="AK163" s="80" t="s">
        <v>2661</v>
      </c>
      <c r="AL163" s="80" t="s">
        <v>2661</v>
      </c>
    </row>
    <row r="164" spans="1:38" s="80" customFormat="1" ht="50.1" customHeight="1" x14ac:dyDescent="0.2">
      <c r="A164" s="3">
        <v>45316.630930752312</v>
      </c>
      <c r="B164" s="1" t="s">
        <v>528</v>
      </c>
      <c r="C164" s="80" t="s">
        <v>529</v>
      </c>
      <c r="D164" s="80" t="s">
        <v>23</v>
      </c>
      <c r="E164" s="80" t="s">
        <v>2661</v>
      </c>
      <c r="F164" s="80" t="s">
        <v>26</v>
      </c>
      <c r="G164" s="80" t="s">
        <v>530</v>
      </c>
      <c r="H164" s="80" t="s">
        <v>23</v>
      </c>
      <c r="I164" s="80" t="s">
        <v>26</v>
      </c>
      <c r="J164" s="83" t="s">
        <v>2862</v>
      </c>
      <c r="K164" s="80" t="s">
        <v>32</v>
      </c>
      <c r="L164" s="80" t="s">
        <v>531</v>
      </c>
      <c r="M164" s="80" t="s">
        <v>69</v>
      </c>
      <c r="N164" s="80" t="s">
        <v>532</v>
      </c>
      <c r="O164" s="80" t="s">
        <v>23</v>
      </c>
      <c r="P164" s="80" t="s">
        <v>23</v>
      </c>
      <c r="Q164" s="80" t="s">
        <v>20</v>
      </c>
      <c r="R164" s="80" t="s">
        <v>533</v>
      </c>
      <c r="S164" s="80" t="s">
        <v>2661</v>
      </c>
      <c r="T164" s="80" t="s">
        <v>2661</v>
      </c>
      <c r="U164" s="80" t="s">
        <v>2661</v>
      </c>
      <c r="V164" s="80" t="s">
        <v>2661</v>
      </c>
      <c r="W164" s="80" t="s">
        <v>2661</v>
      </c>
      <c r="X164" s="80" t="s">
        <v>2661</v>
      </c>
      <c r="Y164" s="80" t="s">
        <v>2661</v>
      </c>
      <c r="Z164" s="80" t="s">
        <v>2661</v>
      </c>
      <c r="AA164" s="80" t="s">
        <v>23</v>
      </c>
      <c r="AB164" s="80" t="s">
        <v>2661</v>
      </c>
      <c r="AC164" s="80" t="s">
        <v>26</v>
      </c>
      <c r="AD164" s="80" t="s">
        <v>534</v>
      </c>
      <c r="AE164" s="80" t="s">
        <v>23</v>
      </c>
      <c r="AF164" s="80" t="s">
        <v>2661</v>
      </c>
      <c r="AG164" s="80" t="s">
        <v>24</v>
      </c>
      <c r="AH164" s="80" t="s">
        <v>535</v>
      </c>
      <c r="AI164" s="80" t="s">
        <v>20</v>
      </c>
      <c r="AJ164" s="80" t="s">
        <v>536</v>
      </c>
      <c r="AK164" s="80" t="s">
        <v>2661</v>
      </c>
      <c r="AL164" s="80" t="s">
        <v>2661</v>
      </c>
    </row>
    <row r="165" spans="1:38" s="80" customFormat="1" ht="50.1" customHeight="1" x14ac:dyDescent="0.2">
      <c r="A165" s="3">
        <v>45356.688608449069</v>
      </c>
      <c r="B165" s="1" t="s">
        <v>1455</v>
      </c>
      <c r="C165" s="80" t="s">
        <v>1456</v>
      </c>
      <c r="D165" s="80" t="s">
        <v>20</v>
      </c>
      <c r="E165" s="80" t="s">
        <v>1457</v>
      </c>
      <c r="F165" s="80" t="s">
        <v>2661</v>
      </c>
      <c r="G165" s="80" t="s">
        <v>2661</v>
      </c>
      <c r="H165" s="80" t="s">
        <v>23</v>
      </c>
      <c r="I165" s="80" t="s">
        <v>29</v>
      </c>
      <c r="J165" s="83" t="s">
        <v>2753</v>
      </c>
      <c r="K165" s="80" t="s">
        <v>24</v>
      </c>
      <c r="L165" s="80" t="s">
        <v>1415</v>
      </c>
      <c r="M165" s="80" t="s">
        <v>29</v>
      </c>
      <c r="N165" s="80" t="s">
        <v>1416</v>
      </c>
      <c r="O165" s="80" t="s">
        <v>20</v>
      </c>
      <c r="P165" s="80" t="s">
        <v>20</v>
      </c>
      <c r="Q165" s="80" t="s">
        <v>23</v>
      </c>
      <c r="R165" s="80" t="s">
        <v>2661</v>
      </c>
      <c r="S165" s="80" t="s">
        <v>24</v>
      </c>
      <c r="T165" s="80" t="s">
        <v>1458</v>
      </c>
      <c r="U165" s="80" t="s">
        <v>26</v>
      </c>
      <c r="V165" s="80" t="s">
        <v>1459</v>
      </c>
      <c r="W165" s="80" t="s">
        <v>24</v>
      </c>
      <c r="X165" s="80" t="s">
        <v>1460</v>
      </c>
      <c r="Y165" s="80" t="s">
        <v>69</v>
      </c>
      <c r="Z165" s="80" t="s">
        <v>1461</v>
      </c>
      <c r="AA165" s="80" t="s">
        <v>23</v>
      </c>
      <c r="AB165" s="80" t="s">
        <v>2661</v>
      </c>
      <c r="AC165" s="80" t="s">
        <v>26</v>
      </c>
      <c r="AD165" s="80" t="s">
        <v>1462</v>
      </c>
      <c r="AE165" s="80" t="s">
        <v>23</v>
      </c>
      <c r="AF165" s="80" t="s">
        <v>2661</v>
      </c>
      <c r="AG165" s="80" t="s">
        <v>26</v>
      </c>
      <c r="AH165" s="80" t="s">
        <v>1463</v>
      </c>
      <c r="AI165" s="80" t="s">
        <v>23</v>
      </c>
      <c r="AJ165" s="80" t="s">
        <v>2661</v>
      </c>
      <c r="AK165" s="80" t="s">
        <v>32</v>
      </c>
      <c r="AL165" s="80" t="s">
        <v>1423</v>
      </c>
    </row>
    <row r="166" spans="1:38" s="80" customFormat="1" ht="50.1" customHeight="1" x14ac:dyDescent="0.2">
      <c r="A166" s="3">
        <v>45320.588394756945</v>
      </c>
      <c r="B166" s="1" t="s">
        <v>163</v>
      </c>
      <c r="C166" s="80" t="s">
        <v>164</v>
      </c>
      <c r="D166" s="80" t="s">
        <v>20</v>
      </c>
      <c r="E166" s="80" t="s">
        <v>165</v>
      </c>
      <c r="F166" s="80" t="s">
        <v>2661</v>
      </c>
      <c r="G166" s="80" t="s">
        <v>2661</v>
      </c>
      <c r="H166" s="80" t="s">
        <v>23</v>
      </c>
      <c r="I166" s="80" t="s">
        <v>26</v>
      </c>
      <c r="J166" s="83" t="s">
        <v>2863</v>
      </c>
      <c r="K166" s="80" t="s">
        <v>32</v>
      </c>
      <c r="L166" s="80" t="s">
        <v>166</v>
      </c>
      <c r="M166" s="80" t="s">
        <v>26</v>
      </c>
      <c r="N166" s="80" t="s">
        <v>167</v>
      </c>
      <c r="O166" s="80" t="s">
        <v>20</v>
      </c>
      <c r="P166" s="80" t="s">
        <v>20</v>
      </c>
      <c r="Q166" s="80" t="s">
        <v>23</v>
      </c>
      <c r="R166" s="80" t="s">
        <v>2661</v>
      </c>
      <c r="S166" s="80" t="s">
        <v>69</v>
      </c>
      <c r="T166" s="80" t="s">
        <v>168</v>
      </c>
      <c r="U166" s="80" t="s">
        <v>24</v>
      </c>
      <c r="V166" s="80" t="s">
        <v>169</v>
      </c>
      <c r="W166" s="80" t="s">
        <v>32</v>
      </c>
      <c r="X166" s="80" t="s">
        <v>170</v>
      </c>
      <c r="Y166" s="80" t="s">
        <v>14</v>
      </c>
      <c r="Z166" s="80" t="s">
        <v>171</v>
      </c>
      <c r="AA166" s="80" t="s">
        <v>2661</v>
      </c>
      <c r="AB166" s="80" t="s">
        <v>2661</v>
      </c>
      <c r="AC166" s="80" t="s">
        <v>2661</v>
      </c>
      <c r="AD166" s="80" t="s">
        <v>2661</v>
      </c>
      <c r="AE166" s="80" t="s">
        <v>2661</v>
      </c>
      <c r="AF166" s="80" t="s">
        <v>2661</v>
      </c>
      <c r="AG166" s="80" t="s">
        <v>2661</v>
      </c>
      <c r="AH166" s="80" t="s">
        <v>2661</v>
      </c>
      <c r="AI166" s="80" t="s">
        <v>23</v>
      </c>
      <c r="AJ166" s="80" t="s">
        <v>2661</v>
      </c>
      <c r="AK166" s="80" t="s">
        <v>24</v>
      </c>
      <c r="AL166" s="80" t="s">
        <v>172</v>
      </c>
    </row>
    <row r="167" spans="1:38" s="80" customFormat="1" ht="50.1" customHeight="1" x14ac:dyDescent="0.2">
      <c r="A167" s="3">
        <v>45379.931455439815</v>
      </c>
      <c r="B167" s="1" t="s">
        <v>2638</v>
      </c>
      <c r="C167" s="80" t="s">
        <v>2639</v>
      </c>
      <c r="D167" s="80" t="s">
        <v>23</v>
      </c>
      <c r="E167" s="80" t="s">
        <v>2661</v>
      </c>
      <c r="F167" s="80" t="s">
        <v>24</v>
      </c>
      <c r="G167" s="80" t="s">
        <v>2640</v>
      </c>
      <c r="H167" s="80" t="s">
        <v>23</v>
      </c>
      <c r="I167" s="80" t="s">
        <v>29</v>
      </c>
      <c r="J167" s="83" t="s">
        <v>2641</v>
      </c>
      <c r="K167" s="80" t="s">
        <v>32</v>
      </c>
      <c r="L167" s="80" t="s">
        <v>2641</v>
      </c>
      <c r="M167" s="80" t="s">
        <v>29</v>
      </c>
      <c r="N167" s="80" t="s">
        <v>2641</v>
      </c>
      <c r="O167" s="80" t="s">
        <v>20</v>
      </c>
      <c r="P167" s="80" t="s">
        <v>20</v>
      </c>
      <c r="Q167" s="80" t="s">
        <v>23</v>
      </c>
      <c r="R167" s="80" t="s">
        <v>2661</v>
      </c>
      <c r="S167" s="80" t="s">
        <v>29</v>
      </c>
      <c r="T167" s="80" t="s">
        <v>2642</v>
      </c>
      <c r="U167" s="80" t="s">
        <v>32</v>
      </c>
      <c r="V167" s="80" t="s">
        <v>2643</v>
      </c>
      <c r="W167" s="80" t="s">
        <v>29</v>
      </c>
      <c r="X167" s="80" t="s">
        <v>2644</v>
      </c>
      <c r="Y167" s="80" t="s">
        <v>29</v>
      </c>
      <c r="Z167" s="80" t="s">
        <v>2645</v>
      </c>
      <c r="AA167" s="80" t="s">
        <v>23</v>
      </c>
      <c r="AB167" s="80" t="s">
        <v>2661</v>
      </c>
      <c r="AC167" s="80" t="s">
        <v>24</v>
      </c>
      <c r="AD167" s="80" t="s">
        <v>2646</v>
      </c>
      <c r="AE167" s="80" t="s">
        <v>23</v>
      </c>
      <c r="AF167" s="80" t="s">
        <v>2661</v>
      </c>
      <c r="AG167" s="80" t="s">
        <v>32</v>
      </c>
      <c r="AH167" s="80" t="s">
        <v>2647</v>
      </c>
      <c r="AI167" s="80" t="s">
        <v>23</v>
      </c>
      <c r="AJ167" s="80" t="s">
        <v>2661</v>
      </c>
      <c r="AK167" s="80" t="s">
        <v>29</v>
      </c>
      <c r="AL167" s="80" t="s">
        <v>2648</v>
      </c>
    </row>
    <row r="168" spans="1:38" s="80" customFormat="1" ht="50.1" customHeight="1" x14ac:dyDescent="0.2">
      <c r="A168" s="3">
        <v>45379.607899733797</v>
      </c>
      <c r="B168" s="1" t="s">
        <v>2565</v>
      </c>
      <c r="C168" s="80" t="s">
        <v>2566</v>
      </c>
      <c r="D168" s="80" t="s">
        <v>23</v>
      </c>
      <c r="E168" s="80" t="s">
        <v>2661</v>
      </c>
      <c r="F168" s="80" t="s">
        <v>24</v>
      </c>
      <c r="G168" s="80" t="s">
        <v>2567</v>
      </c>
      <c r="H168" s="80" t="s">
        <v>23</v>
      </c>
      <c r="I168" s="80" t="s">
        <v>24</v>
      </c>
      <c r="J168" s="83" t="s">
        <v>2568</v>
      </c>
      <c r="K168" s="80" t="s">
        <v>24</v>
      </c>
      <c r="L168" s="80" t="s">
        <v>2569</v>
      </c>
      <c r="M168" s="80" t="s">
        <v>24</v>
      </c>
      <c r="N168" s="80" t="s">
        <v>2568</v>
      </c>
      <c r="O168" s="80" t="s">
        <v>23</v>
      </c>
      <c r="P168" s="80" t="s">
        <v>23</v>
      </c>
      <c r="Q168" s="80" t="s">
        <v>23</v>
      </c>
      <c r="R168" s="80" t="s">
        <v>2661</v>
      </c>
      <c r="S168" s="80" t="s">
        <v>32</v>
      </c>
      <c r="T168" s="80" t="s">
        <v>2570</v>
      </c>
      <c r="U168" s="80" t="s">
        <v>24</v>
      </c>
      <c r="V168" s="80" t="s">
        <v>2571</v>
      </c>
      <c r="W168" s="80" t="s">
        <v>24</v>
      </c>
      <c r="X168" s="80" t="s">
        <v>2572</v>
      </c>
      <c r="Y168" s="80" t="s">
        <v>29</v>
      </c>
      <c r="Z168" s="80" t="s">
        <v>2573</v>
      </c>
      <c r="AA168" s="80" t="s">
        <v>23</v>
      </c>
      <c r="AB168" s="80" t="s">
        <v>2661</v>
      </c>
      <c r="AC168" s="80" t="s">
        <v>24</v>
      </c>
      <c r="AD168" s="80" t="s">
        <v>2574</v>
      </c>
      <c r="AE168" s="80" t="s">
        <v>23</v>
      </c>
      <c r="AF168" s="80" t="s">
        <v>2661</v>
      </c>
      <c r="AG168" s="80" t="s">
        <v>26</v>
      </c>
      <c r="AH168" s="80" t="s">
        <v>2575</v>
      </c>
      <c r="AI168" s="80" t="s">
        <v>23</v>
      </c>
      <c r="AJ168" s="80" t="s">
        <v>2661</v>
      </c>
      <c r="AK168" s="80" t="s">
        <v>24</v>
      </c>
      <c r="AL168" s="80" t="s">
        <v>2576</v>
      </c>
    </row>
    <row r="169" spans="1:38" s="80" customFormat="1" ht="50.1" customHeight="1" x14ac:dyDescent="0.2">
      <c r="A169" s="3">
        <v>45366.41265755787</v>
      </c>
      <c r="B169" s="1" t="s">
        <v>1693</v>
      </c>
      <c r="C169" s="80" t="s">
        <v>1694</v>
      </c>
      <c r="D169" s="80" t="s">
        <v>23</v>
      </c>
      <c r="E169" s="80" t="s">
        <v>2661</v>
      </c>
      <c r="F169" s="80" t="s">
        <v>26</v>
      </c>
      <c r="G169" s="80" t="s">
        <v>1695</v>
      </c>
      <c r="H169" s="80" t="s">
        <v>23</v>
      </c>
      <c r="I169" s="80" t="s">
        <v>24</v>
      </c>
      <c r="J169" s="83" t="s">
        <v>2864</v>
      </c>
      <c r="K169" s="80" t="s">
        <v>32</v>
      </c>
      <c r="L169" s="80" t="s">
        <v>1696</v>
      </c>
      <c r="M169" s="80" t="s">
        <v>24</v>
      </c>
      <c r="N169" s="80" t="s">
        <v>1697</v>
      </c>
      <c r="O169" s="80" t="s">
        <v>23</v>
      </c>
      <c r="P169" s="80" t="s">
        <v>23</v>
      </c>
      <c r="Q169" s="80" t="s">
        <v>20</v>
      </c>
      <c r="R169" s="80" t="s">
        <v>1698</v>
      </c>
      <c r="S169" s="80" t="s">
        <v>2661</v>
      </c>
      <c r="T169" s="80" t="s">
        <v>2661</v>
      </c>
      <c r="U169" s="80" t="s">
        <v>2661</v>
      </c>
      <c r="V169" s="80" t="s">
        <v>2661</v>
      </c>
      <c r="W169" s="80" t="s">
        <v>2661</v>
      </c>
      <c r="X169" s="80" t="s">
        <v>2661</v>
      </c>
      <c r="Y169" s="80" t="s">
        <v>2661</v>
      </c>
      <c r="Z169" s="80" t="s">
        <v>2661</v>
      </c>
      <c r="AA169" s="80" t="s">
        <v>23</v>
      </c>
      <c r="AB169" s="80" t="s">
        <v>2661</v>
      </c>
      <c r="AC169" s="80" t="s">
        <v>26</v>
      </c>
      <c r="AD169" s="80" t="s">
        <v>1699</v>
      </c>
      <c r="AE169" s="80" t="s">
        <v>23</v>
      </c>
      <c r="AF169" s="80" t="s">
        <v>2661</v>
      </c>
      <c r="AG169" s="80" t="s">
        <v>26</v>
      </c>
      <c r="AH169" s="80" t="s">
        <v>1700</v>
      </c>
      <c r="AI169" s="80" t="s">
        <v>23</v>
      </c>
      <c r="AJ169" s="80" t="s">
        <v>2661</v>
      </c>
      <c r="AK169" s="80" t="s">
        <v>26</v>
      </c>
      <c r="AL169" s="80" t="s">
        <v>1701</v>
      </c>
    </row>
    <row r="170" spans="1:38" s="80" customFormat="1" ht="50.1" customHeight="1" x14ac:dyDescent="0.2">
      <c r="A170" s="3">
        <v>45370.580819791663</v>
      </c>
      <c r="B170" s="1" t="s">
        <v>139</v>
      </c>
      <c r="C170" s="80" t="s">
        <v>140</v>
      </c>
      <c r="D170" s="80" t="s">
        <v>23</v>
      </c>
      <c r="E170" s="80" t="s">
        <v>2661</v>
      </c>
      <c r="F170" s="80" t="s">
        <v>26</v>
      </c>
      <c r="G170" s="80" t="s">
        <v>141</v>
      </c>
      <c r="H170" s="80" t="s">
        <v>23</v>
      </c>
      <c r="I170" s="80" t="s">
        <v>26</v>
      </c>
      <c r="J170" s="83" t="s">
        <v>2865</v>
      </c>
      <c r="K170" s="80" t="s">
        <v>26</v>
      </c>
      <c r="L170" s="80" t="s">
        <v>142</v>
      </c>
      <c r="M170" s="80" t="s">
        <v>24</v>
      </c>
      <c r="N170" s="80" t="s">
        <v>143</v>
      </c>
      <c r="O170" s="80" t="s">
        <v>23</v>
      </c>
      <c r="P170" s="80" t="s">
        <v>23</v>
      </c>
      <c r="Q170" s="80" t="s">
        <v>23</v>
      </c>
      <c r="R170" s="80" t="s">
        <v>2661</v>
      </c>
      <c r="S170" s="80" t="s">
        <v>26</v>
      </c>
      <c r="T170" s="80" t="s">
        <v>144</v>
      </c>
      <c r="U170" s="80" t="s">
        <v>26</v>
      </c>
      <c r="V170" s="80" t="s">
        <v>145</v>
      </c>
      <c r="W170" s="80" t="s">
        <v>29</v>
      </c>
      <c r="X170" s="80" t="s">
        <v>146</v>
      </c>
      <c r="Y170" s="80" t="s">
        <v>29</v>
      </c>
      <c r="Z170" s="80" t="s">
        <v>147</v>
      </c>
      <c r="AA170" s="80" t="s">
        <v>23</v>
      </c>
      <c r="AB170" s="80" t="s">
        <v>2661</v>
      </c>
      <c r="AC170" s="80" t="s">
        <v>24</v>
      </c>
      <c r="AD170" s="80" t="s">
        <v>148</v>
      </c>
      <c r="AE170" s="80" t="s">
        <v>23</v>
      </c>
      <c r="AF170" s="80" t="s">
        <v>2661</v>
      </c>
      <c r="AG170" s="80" t="s">
        <v>26</v>
      </c>
      <c r="AH170" s="80" t="s">
        <v>149</v>
      </c>
      <c r="AI170" s="80" t="s">
        <v>23</v>
      </c>
      <c r="AJ170" s="80" t="s">
        <v>2661</v>
      </c>
      <c r="AK170" s="80" t="s">
        <v>26</v>
      </c>
      <c r="AL170" s="80" t="s">
        <v>150</v>
      </c>
    </row>
    <row r="171" spans="1:38" s="80" customFormat="1" ht="50.1" customHeight="1" x14ac:dyDescent="0.2">
      <c r="A171" s="3">
        <v>45379.548874918983</v>
      </c>
      <c r="B171" s="1" t="s">
        <v>2497</v>
      </c>
      <c r="C171" s="80" t="s">
        <v>2498</v>
      </c>
      <c r="D171" s="80" t="s">
        <v>20</v>
      </c>
      <c r="E171" s="80" t="s">
        <v>2499</v>
      </c>
      <c r="F171" s="80" t="s">
        <v>2661</v>
      </c>
      <c r="G171" s="80" t="s">
        <v>2661</v>
      </c>
      <c r="H171" s="80" t="s">
        <v>23</v>
      </c>
      <c r="I171" s="80" t="s">
        <v>24</v>
      </c>
      <c r="J171" s="83" t="s">
        <v>2765</v>
      </c>
      <c r="K171" s="80" t="s">
        <v>32</v>
      </c>
      <c r="L171" s="80" t="s">
        <v>2500</v>
      </c>
      <c r="M171" s="80" t="s">
        <v>26</v>
      </c>
      <c r="N171" s="80" t="s">
        <v>2501</v>
      </c>
      <c r="O171" s="80" t="s">
        <v>23</v>
      </c>
      <c r="P171" s="80" t="s">
        <v>23</v>
      </c>
      <c r="Q171" s="80" t="s">
        <v>23</v>
      </c>
      <c r="R171" s="80" t="s">
        <v>2661</v>
      </c>
      <c r="S171" s="80" t="s">
        <v>24</v>
      </c>
      <c r="T171" s="80" t="s">
        <v>2502</v>
      </c>
      <c r="U171" s="80" t="s">
        <v>26</v>
      </c>
      <c r="V171" s="80" t="s">
        <v>2503</v>
      </c>
      <c r="W171" s="80" t="s">
        <v>32</v>
      </c>
      <c r="X171" s="80" t="s">
        <v>2504</v>
      </c>
      <c r="Y171" s="80" t="s">
        <v>24</v>
      </c>
      <c r="Z171" s="80" t="s">
        <v>2505</v>
      </c>
      <c r="AA171" s="80" t="s">
        <v>23</v>
      </c>
      <c r="AB171" s="80" t="s">
        <v>2661</v>
      </c>
      <c r="AC171" s="80" t="s">
        <v>32</v>
      </c>
      <c r="AD171" s="80" t="s">
        <v>2506</v>
      </c>
      <c r="AE171" s="80" t="s">
        <v>23</v>
      </c>
      <c r="AF171" s="80" t="s">
        <v>2661</v>
      </c>
      <c r="AG171" s="80" t="s">
        <v>24</v>
      </c>
      <c r="AH171" s="80" t="s">
        <v>2507</v>
      </c>
      <c r="AI171" s="80" t="s">
        <v>23</v>
      </c>
      <c r="AJ171" s="80" t="s">
        <v>2661</v>
      </c>
      <c r="AK171" s="80" t="s">
        <v>32</v>
      </c>
      <c r="AL171" s="80" t="s">
        <v>2508</v>
      </c>
    </row>
    <row r="172" spans="1:38" s="80" customFormat="1" ht="50.1" customHeight="1" x14ac:dyDescent="0.2">
      <c r="A172" s="3">
        <v>45316.512942511574</v>
      </c>
      <c r="B172" s="1" t="s">
        <v>504</v>
      </c>
      <c r="C172" s="80" t="s">
        <v>505</v>
      </c>
      <c r="D172" s="80" t="s">
        <v>23</v>
      </c>
      <c r="E172" s="80" t="s">
        <v>2661</v>
      </c>
      <c r="F172" s="80" t="s">
        <v>24</v>
      </c>
      <c r="G172" s="80" t="s">
        <v>506</v>
      </c>
      <c r="H172" s="80" t="s">
        <v>23</v>
      </c>
      <c r="I172" s="80" t="s">
        <v>26</v>
      </c>
      <c r="J172" s="83" t="s">
        <v>2866</v>
      </c>
      <c r="K172" s="80" t="s">
        <v>26</v>
      </c>
      <c r="L172" s="80" t="s">
        <v>507</v>
      </c>
      <c r="M172" s="80" t="s">
        <v>24</v>
      </c>
      <c r="N172" s="80" t="s">
        <v>508</v>
      </c>
      <c r="O172" s="80" t="s">
        <v>20</v>
      </c>
      <c r="P172" s="80" t="s">
        <v>20</v>
      </c>
      <c r="Q172" s="80" t="s">
        <v>23</v>
      </c>
      <c r="R172" s="80" t="s">
        <v>2661</v>
      </c>
      <c r="S172" s="80" t="s">
        <v>32</v>
      </c>
      <c r="T172" s="80" t="s">
        <v>509</v>
      </c>
      <c r="U172" s="80" t="s">
        <v>32</v>
      </c>
      <c r="V172" s="80" t="s">
        <v>510</v>
      </c>
      <c r="W172" s="80" t="s">
        <v>26</v>
      </c>
      <c r="X172" s="80" t="s">
        <v>511</v>
      </c>
      <c r="Y172" s="80" t="s">
        <v>29</v>
      </c>
      <c r="Z172" s="80" t="s">
        <v>512</v>
      </c>
      <c r="AA172" s="80" t="s">
        <v>23</v>
      </c>
      <c r="AB172" s="80" t="s">
        <v>2661</v>
      </c>
      <c r="AC172" s="80" t="s">
        <v>24</v>
      </c>
      <c r="AD172" s="80" t="s">
        <v>513</v>
      </c>
      <c r="AE172" s="80" t="s">
        <v>23</v>
      </c>
      <c r="AF172" s="80" t="s">
        <v>2661</v>
      </c>
      <c r="AG172" s="80" t="s">
        <v>32</v>
      </c>
      <c r="AH172" s="80" t="s">
        <v>514</v>
      </c>
      <c r="AI172" s="80" t="s">
        <v>23</v>
      </c>
      <c r="AJ172" s="80" t="s">
        <v>2661</v>
      </c>
      <c r="AK172" s="80" t="s">
        <v>24</v>
      </c>
      <c r="AL172" s="80" t="s">
        <v>515</v>
      </c>
    </row>
    <row r="173" spans="1:38" s="80" customFormat="1" ht="50.1" customHeight="1" x14ac:dyDescent="0.2">
      <c r="A173" s="3">
        <v>45379.489151354166</v>
      </c>
      <c r="B173" s="1" t="s">
        <v>2319</v>
      </c>
      <c r="C173" s="80" t="s">
        <v>2320</v>
      </c>
      <c r="D173" s="80" t="s">
        <v>23</v>
      </c>
      <c r="E173" s="80" t="s">
        <v>2661</v>
      </c>
      <c r="F173" s="80" t="s">
        <v>26</v>
      </c>
      <c r="G173" s="80" t="s">
        <v>2321</v>
      </c>
      <c r="H173" s="80" t="s">
        <v>23</v>
      </c>
      <c r="I173" s="80" t="s">
        <v>26</v>
      </c>
      <c r="J173" s="83" t="s">
        <v>2867</v>
      </c>
      <c r="K173" s="80" t="s">
        <v>24</v>
      </c>
      <c r="L173" s="80" t="s">
        <v>2322</v>
      </c>
      <c r="M173" s="80" t="s">
        <v>69</v>
      </c>
      <c r="N173" s="80" t="s">
        <v>2323</v>
      </c>
      <c r="O173" s="80" t="s">
        <v>20</v>
      </c>
      <c r="P173" s="80" t="s">
        <v>20</v>
      </c>
      <c r="Q173" s="80" t="s">
        <v>23</v>
      </c>
      <c r="R173" s="80" t="s">
        <v>2661</v>
      </c>
      <c r="S173" s="80" t="s">
        <v>26</v>
      </c>
      <c r="T173" s="80" t="s">
        <v>2324</v>
      </c>
      <c r="U173" s="80" t="s">
        <v>26</v>
      </c>
      <c r="V173" s="80" t="s">
        <v>2325</v>
      </c>
      <c r="W173" s="80" t="s">
        <v>14</v>
      </c>
      <c r="X173" s="80" t="s">
        <v>2326</v>
      </c>
      <c r="Y173" s="80" t="s">
        <v>32</v>
      </c>
      <c r="Z173" s="80" t="s">
        <v>2327</v>
      </c>
      <c r="AA173" s="80" t="s">
        <v>23</v>
      </c>
      <c r="AB173" s="80" t="s">
        <v>2661</v>
      </c>
      <c r="AC173" s="80" t="s">
        <v>26</v>
      </c>
      <c r="AD173" s="80" t="s">
        <v>2328</v>
      </c>
      <c r="AE173" s="80" t="s">
        <v>23</v>
      </c>
      <c r="AF173" s="80" t="s">
        <v>2661</v>
      </c>
      <c r="AG173" s="80" t="s">
        <v>32</v>
      </c>
      <c r="AH173" s="80" t="s">
        <v>2329</v>
      </c>
      <c r="AI173" s="80" t="s">
        <v>20</v>
      </c>
      <c r="AJ173" s="80" t="s">
        <v>2330</v>
      </c>
      <c r="AK173" s="80" t="s">
        <v>2661</v>
      </c>
      <c r="AL173" s="80" t="s">
        <v>2661</v>
      </c>
    </row>
    <row r="174" spans="1:38" s="80" customFormat="1" ht="50.1" customHeight="1" x14ac:dyDescent="0.2">
      <c r="A174" s="3">
        <v>45314.642242974536</v>
      </c>
      <c r="B174" s="1" t="s">
        <v>409</v>
      </c>
      <c r="C174" s="80" t="s">
        <v>410</v>
      </c>
      <c r="D174" s="80" t="s">
        <v>23</v>
      </c>
      <c r="E174" s="80" t="s">
        <v>2661</v>
      </c>
      <c r="F174" s="80" t="s">
        <v>26</v>
      </c>
      <c r="G174" s="80" t="s">
        <v>411</v>
      </c>
      <c r="H174" s="80" t="s">
        <v>23</v>
      </c>
      <c r="I174" s="80" t="s">
        <v>24</v>
      </c>
      <c r="J174" s="83" t="s">
        <v>2868</v>
      </c>
      <c r="K174" s="80" t="s">
        <v>24</v>
      </c>
      <c r="L174" s="80" t="s">
        <v>412</v>
      </c>
      <c r="M174" s="80" t="s">
        <v>24</v>
      </c>
      <c r="N174" s="80" t="s">
        <v>413</v>
      </c>
      <c r="O174" s="80" t="s">
        <v>23</v>
      </c>
      <c r="P174" s="80" t="s">
        <v>23</v>
      </c>
      <c r="Q174" s="80" t="s">
        <v>23</v>
      </c>
      <c r="R174" s="80" t="s">
        <v>2661</v>
      </c>
      <c r="S174" s="80" t="s">
        <v>32</v>
      </c>
      <c r="T174" s="80" t="s">
        <v>414</v>
      </c>
      <c r="U174" s="80" t="s">
        <v>32</v>
      </c>
      <c r="V174" s="80" t="s">
        <v>415</v>
      </c>
      <c r="W174" s="80" t="s">
        <v>32</v>
      </c>
      <c r="X174" s="80" t="s">
        <v>416</v>
      </c>
      <c r="Y174" s="80" t="s">
        <v>24</v>
      </c>
      <c r="Z174" s="80" t="s">
        <v>417</v>
      </c>
      <c r="AA174" s="80" t="s">
        <v>23</v>
      </c>
      <c r="AB174" s="80" t="s">
        <v>2661</v>
      </c>
      <c r="AC174" s="80" t="s">
        <v>26</v>
      </c>
      <c r="AD174" s="80" t="s">
        <v>418</v>
      </c>
      <c r="AE174" s="80" t="s">
        <v>23</v>
      </c>
      <c r="AF174" s="80" t="s">
        <v>2661</v>
      </c>
      <c r="AG174" s="80" t="s">
        <v>26</v>
      </c>
      <c r="AH174" s="80" t="s">
        <v>419</v>
      </c>
      <c r="AI174" s="80" t="s">
        <v>23</v>
      </c>
      <c r="AJ174" s="80" t="s">
        <v>2661</v>
      </c>
      <c r="AK174" s="80" t="s">
        <v>24</v>
      </c>
      <c r="AL174" s="80" t="s">
        <v>420</v>
      </c>
    </row>
    <row r="175" spans="1:38" s="80" customFormat="1" ht="50.1" customHeight="1" x14ac:dyDescent="0.2">
      <c r="A175" s="3">
        <v>45316.523120138889</v>
      </c>
      <c r="B175" s="1" t="s">
        <v>516</v>
      </c>
      <c r="C175" s="80" t="s">
        <v>517</v>
      </c>
      <c r="D175" s="80" t="s">
        <v>23</v>
      </c>
      <c r="E175" s="80" t="s">
        <v>2661</v>
      </c>
      <c r="F175" s="80" t="s">
        <v>24</v>
      </c>
      <c r="G175" s="80" t="s">
        <v>518</v>
      </c>
      <c r="H175" s="80" t="s">
        <v>23</v>
      </c>
      <c r="I175" s="80" t="s">
        <v>26</v>
      </c>
      <c r="J175" s="83" t="s">
        <v>2869</v>
      </c>
      <c r="K175" s="80" t="s">
        <v>32</v>
      </c>
      <c r="L175" s="80" t="s">
        <v>519</v>
      </c>
      <c r="M175" s="80" t="s">
        <v>24</v>
      </c>
      <c r="N175" s="80" t="s">
        <v>520</v>
      </c>
      <c r="O175" s="80" t="s">
        <v>23</v>
      </c>
      <c r="P175" s="80" t="s">
        <v>23</v>
      </c>
      <c r="Q175" s="80" t="s">
        <v>23</v>
      </c>
      <c r="R175" s="80" t="s">
        <v>2661</v>
      </c>
      <c r="S175" s="80" t="s">
        <v>26</v>
      </c>
      <c r="T175" s="80" t="s">
        <v>521</v>
      </c>
      <c r="U175" s="80" t="s">
        <v>26</v>
      </c>
      <c r="V175" s="80" t="s">
        <v>522</v>
      </c>
      <c r="W175" s="80" t="s">
        <v>26</v>
      </c>
      <c r="X175" s="80" t="s">
        <v>523</v>
      </c>
      <c r="Y175" s="80" t="s">
        <v>26</v>
      </c>
      <c r="Z175" s="80" t="s">
        <v>524</v>
      </c>
      <c r="AA175" s="80" t="s">
        <v>23</v>
      </c>
      <c r="AB175" s="80" t="s">
        <v>2661</v>
      </c>
      <c r="AC175" s="80" t="s">
        <v>24</v>
      </c>
      <c r="AD175" s="80" t="s">
        <v>525</v>
      </c>
      <c r="AE175" s="80" t="s">
        <v>23</v>
      </c>
      <c r="AF175" s="80" t="s">
        <v>2661</v>
      </c>
      <c r="AG175" s="80" t="s">
        <v>29</v>
      </c>
      <c r="AH175" s="80" t="s">
        <v>526</v>
      </c>
      <c r="AI175" s="80" t="s">
        <v>23</v>
      </c>
      <c r="AJ175" s="80" t="s">
        <v>2661</v>
      </c>
      <c r="AK175" s="80" t="s">
        <v>24</v>
      </c>
      <c r="AL175" s="80" t="s">
        <v>527</v>
      </c>
    </row>
    <row r="176" spans="1:38" s="80" customFormat="1" ht="50.1" customHeight="1" x14ac:dyDescent="0.2">
      <c r="A176" s="3">
        <v>45336.644048495371</v>
      </c>
      <c r="B176" s="1" t="s">
        <v>1038</v>
      </c>
      <c r="C176" s="80" t="s">
        <v>1039</v>
      </c>
      <c r="D176" s="80" t="s">
        <v>23</v>
      </c>
      <c r="E176" s="80" t="s">
        <v>2661</v>
      </c>
      <c r="F176" s="80" t="s">
        <v>24</v>
      </c>
      <c r="G176" s="80" t="s">
        <v>1040</v>
      </c>
      <c r="H176" s="80" t="s">
        <v>23</v>
      </c>
      <c r="I176" s="80" t="s">
        <v>24</v>
      </c>
      <c r="J176" s="83" t="s">
        <v>2870</v>
      </c>
      <c r="K176" s="80" t="s">
        <v>26</v>
      </c>
      <c r="L176" s="80" t="s">
        <v>1041</v>
      </c>
      <c r="M176" s="80" t="s">
        <v>69</v>
      </c>
      <c r="N176" s="80" t="s">
        <v>1042</v>
      </c>
      <c r="O176" s="80" t="s">
        <v>23</v>
      </c>
      <c r="P176" s="80" t="s">
        <v>23</v>
      </c>
      <c r="Q176" s="80" t="s">
        <v>23</v>
      </c>
      <c r="R176" s="80" t="s">
        <v>2661</v>
      </c>
      <c r="S176" s="80" t="s">
        <v>26</v>
      </c>
      <c r="T176" s="80" t="s">
        <v>1043</v>
      </c>
      <c r="U176" s="80" t="s">
        <v>32</v>
      </c>
      <c r="V176" s="80" t="s">
        <v>1044</v>
      </c>
      <c r="W176" s="80" t="s">
        <v>26</v>
      </c>
      <c r="X176" s="80" t="s">
        <v>1045</v>
      </c>
      <c r="Y176" s="80" t="s">
        <v>14</v>
      </c>
      <c r="Z176" s="80" t="s">
        <v>1043</v>
      </c>
      <c r="AA176" s="80" t="s">
        <v>23</v>
      </c>
      <c r="AB176" s="80" t="s">
        <v>2661</v>
      </c>
      <c r="AC176" s="80" t="s">
        <v>24</v>
      </c>
      <c r="AD176" s="80" t="s">
        <v>1046</v>
      </c>
      <c r="AE176" s="80" t="s">
        <v>23</v>
      </c>
      <c r="AF176" s="80" t="s">
        <v>2661</v>
      </c>
      <c r="AG176" s="80" t="s">
        <v>24</v>
      </c>
      <c r="AH176" s="80" t="s">
        <v>1047</v>
      </c>
      <c r="AI176" s="80" t="s">
        <v>23</v>
      </c>
      <c r="AJ176" s="80" t="s">
        <v>2661</v>
      </c>
      <c r="AK176" s="80" t="s">
        <v>29</v>
      </c>
      <c r="AL176" s="80" t="s">
        <v>1048</v>
      </c>
    </row>
    <row r="177" spans="1:38" s="80" customFormat="1" ht="50.1" customHeight="1" x14ac:dyDescent="0.2">
      <c r="A177" s="3">
        <v>45306.619694062501</v>
      </c>
      <c r="B177" s="1" t="s">
        <v>96</v>
      </c>
      <c r="C177" s="80" t="s">
        <v>97</v>
      </c>
      <c r="D177" s="80" t="s">
        <v>20</v>
      </c>
      <c r="E177" s="80" t="s">
        <v>98</v>
      </c>
      <c r="F177" s="80" t="s">
        <v>2661</v>
      </c>
      <c r="G177" s="80" t="s">
        <v>2661</v>
      </c>
      <c r="H177" s="80" t="s">
        <v>20</v>
      </c>
      <c r="I177" s="80" t="s">
        <v>2661</v>
      </c>
      <c r="J177" s="83" t="s">
        <v>2661</v>
      </c>
      <c r="K177" s="80" t="s">
        <v>2661</v>
      </c>
      <c r="L177" s="80" t="s">
        <v>2661</v>
      </c>
      <c r="M177" s="80" t="s">
        <v>2661</v>
      </c>
      <c r="N177" s="80" t="s">
        <v>2661</v>
      </c>
      <c r="O177" s="80" t="s">
        <v>20</v>
      </c>
      <c r="P177" s="80" t="s">
        <v>20</v>
      </c>
      <c r="Q177" s="80" t="s">
        <v>23</v>
      </c>
      <c r="S177" s="80" t="s">
        <v>69</v>
      </c>
      <c r="T177" s="80" t="s">
        <v>99</v>
      </c>
      <c r="U177" s="80" t="s">
        <v>69</v>
      </c>
      <c r="V177" s="80" t="s">
        <v>99</v>
      </c>
      <c r="W177" s="80" t="s">
        <v>69</v>
      </c>
      <c r="X177" s="80" t="s">
        <v>99</v>
      </c>
      <c r="Y177" s="80" t="s">
        <v>69</v>
      </c>
      <c r="Z177" s="80" t="s">
        <v>99</v>
      </c>
      <c r="AA177" s="80" t="s">
        <v>23</v>
      </c>
      <c r="AB177" s="80" t="s">
        <v>2661</v>
      </c>
      <c r="AC177" s="80" t="s">
        <v>32</v>
      </c>
      <c r="AD177" s="80" t="s">
        <v>100</v>
      </c>
      <c r="AE177" s="80" t="s">
        <v>23</v>
      </c>
      <c r="AF177" s="80" t="s">
        <v>2661</v>
      </c>
      <c r="AG177" s="80" t="s">
        <v>69</v>
      </c>
      <c r="AH177" s="80" t="s">
        <v>101</v>
      </c>
      <c r="AI177" s="80" t="s">
        <v>23</v>
      </c>
      <c r="AJ177" s="80" t="s">
        <v>2661</v>
      </c>
      <c r="AK177" s="80" t="s">
        <v>24</v>
      </c>
      <c r="AL177" s="80" t="s">
        <v>102</v>
      </c>
    </row>
    <row r="178" spans="1:38" s="80" customFormat="1" ht="50.1" customHeight="1" x14ac:dyDescent="0.2">
      <c r="A178" s="3">
        <v>45372.714607141199</v>
      </c>
      <c r="B178" s="1" t="s">
        <v>1985</v>
      </c>
      <c r="C178" s="80" t="s">
        <v>1986</v>
      </c>
      <c r="D178" s="80" t="s">
        <v>23</v>
      </c>
      <c r="E178" s="80" t="s">
        <v>2661</v>
      </c>
      <c r="F178" s="80" t="s">
        <v>26</v>
      </c>
      <c r="G178" s="80" t="s">
        <v>1987</v>
      </c>
      <c r="H178" s="80" t="s">
        <v>23</v>
      </c>
      <c r="I178" s="80" t="s">
        <v>32</v>
      </c>
      <c r="J178" s="83" t="s">
        <v>2766</v>
      </c>
      <c r="K178" s="80" t="s">
        <v>69</v>
      </c>
      <c r="L178" s="80" t="s">
        <v>1988</v>
      </c>
      <c r="M178" s="80" t="s">
        <v>32</v>
      </c>
      <c r="N178" s="80" t="s">
        <v>1989</v>
      </c>
      <c r="O178" s="80" t="s">
        <v>23</v>
      </c>
      <c r="P178" s="80" t="s">
        <v>23</v>
      </c>
      <c r="Q178" s="80" t="s">
        <v>23</v>
      </c>
      <c r="R178" s="80" t="s">
        <v>2661</v>
      </c>
      <c r="S178" s="80" t="s">
        <v>29</v>
      </c>
      <c r="T178" s="80" t="s">
        <v>1990</v>
      </c>
      <c r="U178" s="80" t="s">
        <v>29</v>
      </c>
      <c r="V178" s="80" t="s">
        <v>1990</v>
      </c>
      <c r="W178" s="80" t="s">
        <v>26</v>
      </c>
      <c r="X178" s="80" t="s">
        <v>1991</v>
      </c>
      <c r="Y178" s="80" t="s">
        <v>32</v>
      </c>
      <c r="Z178" s="80" t="s">
        <v>1992</v>
      </c>
      <c r="AA178" s="80" t="s">
        <v>23</v>
      </c>
      <c r="AB178" s="80" t="s">
        <v>2661</v>
      </c>
      <c r="AC178" s="80" t="s">
        <v>24</v>
      </c>
      <c r="AD178" s="80" t="s">
        <v>1993</v>
      </c>
      <c r="AE178" s="80" t="s">
        <v>23</v>
      </c>
      <c r="AF178" s="80" t="s">
        <v>2661</v>
      </c>
      <c r="AG178" s="80" t="s">
        <v>24</v>
      </c>
      <c r="AH178" s="80" t="s">
        <v>1994</v>
      </c>
      <c r="AI178" s="80" t="s">
        <v>23</v>
      </c>
      <c r="AJ178" s="80" t="s">
        <v>2661</v>
      </c>
      <c r="AK178" s="80" t="s">
        <v>32</v>
      </c>
      <c r="AL178" s="80" t="s">
        <v>1995</v>
      </c>
    </row>
    <row r="179" spans="1:38" s="80" customFormat="1" ht="50.1" customHeight="1" x14ac:dyDescent="0.2">
      <c r="A179" s="3">
        <v>45357.385991319439</v>
      </c>
      <c r="B179" s="1" t="s">
        <v>1475</v>
      </c>
      <c r="C179" s="80" t="s">
        <v>1476</v>
      </c>
      <c r="D179" s="80" t="s">
        <v>23</v>
      </c>
      <c r="E179" s="80" t="s">
        <v>2661</v>
      </c>
      <c r="F179" s="80" t="s">
        <v>26</v>
      </c>
      <c r="G179" s="80" t="s">
        <v>1477</v>
      </c>
      <c r="H179" s="80" t="s">
        <v>23</v>
      </c>
      <c r="I179" s="80" t="s">
        <v>26</v>
      </c>
      <c r="J179" s="83" t="s">
        <v>1478</v>
      </c>
      <c r="K179" s="80" t="s">
        <v>26</v>
      </c>
      <c r="L179" s="80" t="s">
        <v>1478</v>
      </c>
      <c r="M179" s="80" t="s">
        <v>26</v>
      </c>
      <c r="N179" s="80" t="s">
        <v>1478</v>
      </c>
      <c r="O179" s="80" t="s">
        <v>20</v>
      </c>
      <c r="P179" s="80" t="s">
        <v>20</v>
      </c>
      <c r="Q179" s="80" t="s">
        <v>20</v>
      </c>
      <c r="R179" s="80" t="s">
        <v>1479</v>
      </c>
      <c r="S179" s="80" t="s">
        <v>2661</v>
      </c>
      <c r="T179" s="80" t="s">
        <v>2661</v>
      </c>
      <c r="U179" s="80" t="s">
        <v>2661</v>
      </c>
      <c r="V179" s="80" t="s">
        <v>2661</v>
      </c>
      <c r="W179" s="80" t="s">
        <v>2661</v>
      </c>
      <c r="X179" s="80" t="s">
        <v>2661</v>
      </c>
      <c r="Y179" s="80" t="s">
        <v>2661</v>
      </c>
      <c r="Z179" s="80" t="s">
        <v>2661</v>
      </c>
      <c r="AA179" s="80" t="s">
        <v>23</v>
      </c>
      <c r="AB179" s="80" t="s">
        <v>2661</v>
      </c>
      <c r="AC179" s="80" t="s">
        <v>24</v>
      </c>
      <c r="AD179" s="80" t="s">
        <v>1480</v>
      </c>
      <c r="AE179" s="80" t="s">
        <v>20</v>
      </c>
      <c r="AF179" s="80" t="s">
        <v>1481</v>
      </c>
      <c r="AG179" s="80" t="s">
        <v>2661</v>
      </c>
      <c r="AH179" s="80" t="s">
        <v>2661</v>
      </c>
      <c r="AI179" s="80" t="s">
        <v>23</v>
      </c>
      <c r="AJ179" s="80" t="s">
        <v>2661</v>
      </c>
      <c r="AK179" s="80" t="s">
        <v>32</v>
      </c>
      <c r="AL179" s="80" t="s">
        <v>1482</v>
      </c>
    </row>
    <row r="180" spans="1:38" s="80" customFormat="1" ht="50.1" customHeight="1" x14ac:dyDescent="0.2">
      <c r="A180" s="3">
        <v>45378.59237677083</v>
      </c>
      <c r="B180" s="1" t="s">
        <v>2307</v>
      </c>
      <c r="C180" s="80" t="s">
        <v>2308</v>
      </c>
      <c r="D180" s="80" t="s">
        <v>23</v>
      </c>
      <c r="E180" s="80" t="s">
        <v>2661</v>
      </c>
      <c r="F180" s="80" t="s">
        <v>26</v>
      </c>
      <c r="G180" s="80" t="s">
        <v>2309</v>
      </c>
      <c r="H180" s="80" t="s">
        <v>23</v>
      </c>
      <c r="I180" s="80" t="s">
        <v>24</v>
      </c>
      <c r="J180" s="83" t="s">
        <v>2871</v>
      </c>
      <c r="K180" s="80" t="s">
        <v>26</v>
      </c>
      <c r="L180" s="80" t="s">
        <v>2310</v>
      </c>
      <c r="M180" s="80" t="s">
        <v>32</v>
      </c>
      <c r="N180" s="80" t="s">
        <v>2311</v>
      </c>
      <c r="O180" s="80" t="s">
        <v>23</v>
      </c>
      <c r="P180" s="80" t="s">
        <v>23</v>
      </c>
      <c r="Q180" s="80" t="s">
        <v>23</v>
      </c>
      <c r="R180" s="80" t="s">
        <v>2661</v>
      </c>
      <c r="S180" s="80" t="s">
        <v>26</v>
      </c>
      <c r="T180" s="80" t="s">
        <v>2312</v>
      </c>
      <c r="U180" s="80" t="s">
        <v>24</v>
      </c>
      <c r="V180" s="80" t="s">
        <v>2313</v>
      </c>
      <c r="W180" s="80" t="s">
        <v>26</v>
      </c>
      <c r="X180" s="80" t="s">
        <v>2314</v>
      </c>
      <c r="Y180" s="80" t="s">
        <v>26</v>
      </c>
      <c r="Z180" s="80" t="s">
        <v>2315</v>
      </c>
      <c r="AA180" s="80" t="s">
        <v>23</v>
      </c>
      <c r="AB180" s="80" t="s">
        <v>2661</v>
      </c>
      <c r="AC180" s="80" t="s">
        <v>24</v>
      </c>
      <c r="AD180" s="80" t="s">
        <v>2316</v>
      </c>
      <c r="AE180" s="80" t="s">
        <v>23</v>
      </c>
      <c r="AF180" s="80" t="s">
        <v>2661</v>
      </c>
      <c r="AG180" s="80" t="s">
        <v>24</v>
      </c>
      <c r="AH180" s="80" t="s">
        <v>2317</v>
      </c>
      <c r="AI180" s="80" t="s">
        <v>23</v>
      </c>
      <c r="AJ180" s="80" t="s">
        <v>2661</v>
      </c>
      <c r="AK180" s="80" t="s">
        <v>29</v>
      </c>
      <c r="AL180" s="80" t="s">
        <v>2318</v>
      </c>
    </row>
    <row r="181" spans="1:38" s="80" customFormat="1" ht="50.1" customHeight="1" x14ac:dyDescent="0.2">
      <c r="A181" s="3">
        <v>45378.529200729165</v>
      </c>
      <c r="B181" s="1" t="s">
        <v>2283</v>
      </c>
      <c r="C181" s="80" t="s">
        <v>2284</v>
      </c>
      <c r="D181" s="80" t="s">
        <v>23</v>
      </c>
      <c r="E181" s="80" t="s">
        <v>2661</v>
      </c>
      <c r="F181" s="80" t="s">
        <v>24</v>
      </c>
      <c r="G181" s="80" t="s">
        <v>2285</v>
      </c>
      <c r="H181" s="80" t="s">
        <v>23</v>
      </c>
      <c r="I181" s="80" t="s">
        <v>32</v>
      </c>
      <c r="J181" s="83" t="s">
        <v>2872</v>
      </c>
      <c r="K181" s="80" t="s">
        <v>26</v>
      </c>
      <c r="L181" s="80" t="s">
        <v>2286</v>
      </c>
      <c r="M181" s="80" t="s">
        <v>69</v>
      </c>
      <c r="N181" s="80" t="s">
        <v>2287</v>
      </c>
      <c r="O181" s="80" t="s">
        <v>23</v>
      </c>
      <c r="P181" s="80" t="s">
        <v>23</v>
      </c>
      <c r="Q181" s="80" t="s">
        <v>23</v>
      </c>
      <c r="R181" s="80" t="s">
        <v>2661</v>
      </c>
      <c r="S181" s="80" t="s">
        <v>26</v>
      </c>
      <c r="T181" s="80" t="s">
        <v>2288</v>
      </c>
      <c r="U181" s="80" t="s">
        <v>26</v>
      </c>
      <c r="V181" s="80" t="s">
        <v>2289</v>
      </c>
      <c r="W181" s="80" t="s">
        <v>24</v>
      </c>
      <c r="X181" s="80" t="s">
        <v>2290</v>
      </c>
      <c r="Y181" s="80" t="s">
        <v>24</v>
      </c>
      <c r="Z181" s="80" t="s">
        <v>2291</v>
      </c>
      <c r="AA181" s="80" t="s">
        <v>23</v>
      </c>
      <c r="AB181" s="80" t="s">
        <v>2661</v>
      </c>
      <c r="AC181" s="80" t="s">
        <v>24</v>
      </c>
      <c r="AD181" s="80" t="s">
        <v>2292</v>
      </c>
      <c r="AE181" s="80" t="s">
        <v>23</v>
      </c>
      <c r="AF181" s="80" t="s">
        <v>2661</v>
      </c>
      <c r="AG181" s="80" t="s">
        <v>24</v>
      </c>
      <c r="AH181" s="80" t="s">
        <v>2293</v>
      </c>
      <c r="AI181" s="80" t="s">
        <v>23</v>
      </c>
      <c r="AJ181" s="80" t="s">
        <v>2661</v>
      </c>
      <c r="AK181" s="80" t="s">
        <v>24</v>
      </c>
      <c r="AL181" s="80" t="s">
        <v>2294</v>
      </c>
    </row>
    <row r="182" spans="1:38" s="80" customFormat="1" ht="50.1" customHeight="1" x14ac:dyDescent="0.2">
      <c r="A182" s="3">
        <v>45352.471583368053</v>
      </c>
      <c r="B182" s="1" t="s">
        <v>600</v>
      </c>
      <c r="C182" s="80" t="s">
        <v>601</v>
      </c>
      <c r="D182" s="80" t="s">
        <v>20</v>
      </c>
      <c r="E182" s="80" t="s">
        <v>602</v>
      </c>
      <c r="F182" s="80" t="s">
        <v>2661</v>
      </c>
      <c r="G182" s="80" t="s">
        <v>2661</v>
      </c>
      <c r="H182" s="80" t="s">
        <v>23</v>
      </c>
      <c r="I182" s="80" t="s">
        <v>24</v>
      </c>
      <c r="J182" s="83" t="s">
        <v>2873</v>
      </c>
      <c r="K182" s="80" t="s">
        <v>26</v>
      </c>
      <c r="L182" s="80" t="s">
        <v>603</v>
      </c>
      <c r="M182" s="80" t="s">
        <v>26</v>
      </c>
      <c r="N182" s="80" t="s">
        <v>604</v>
      </c>
      <c r="O182" s="80" t="s">
        <v>23</v>
      </c>
      <c r="P182" s="80" t="s">
        <v>23</v>
      </c>
      <c r="Q182" s="80" t="s">
        <v>23</v>
      </c>
      <c r="R182" s="80" t="s">
        <v>2661</v>
      </c>
      <c r="S182" s="80" t="s">
        <v>26</v>
      </c>
      <c r="T182" s="80" t="s">
        <v>605</v>
      </c>
      <c r="U182" s="80" t="s">
        <v>26</v>
      </c>
      <c r="V182" s="80" t="s">
        <v>606</v>
      </c>
      <c r="W182" s="80" t="s">
        <v>24</v>
      </c>
      <c r="X182" s="80" t="s">
        <v>607</v>
      </c>
      <c r="Y182" s="80" t="s">
        <v>26</v>
      </c>
      <c r="Z182" s="80" t="s">
        <v>608</v>
      </c>
      <c r="AA182" s="80" t="s">
        <v>23</v>
      </c>
      <c r="AB182" s="80" t="s">
        <v>2661</v>
      </c>
      <c r="AC182" s="80" t="s">
        <v>24</v>
      </c>
      <c r="AD182" s="80" t="s">
        <v>609</v>
      </c>
      <c r="AE182" s="80" t="s">
        <v>23</v>
      </c>
      <c r="AF182" s="80" t="s">
        <v>2661</v>
      </c>
      <c r="AG182" s="80" t="s">
        <v>26</v>
      </c>
      <c r="AH182" s="80" t="s">
        <v>610</v>
      </c>
      <c r="AI182" s="80" t="s">
        <v>23</v>
      </c>
      <c r="AJ182" s="80" t="s">
        <v>2661</v>
      </c>
      <c r="AK182" s="80" t="s">
        <v>26</v>
      </c>
      <c r="AL182" s="80" t="s">
        <v>611</v>
      </c>
    </row>
    <row r="183" spans="1:38" s="80" customFormat="1" ht="50.1" customHeight="1" x14ac:dyDescent="0.2">
      <c r="A183" s="3">
        <v>45376.614746990737</v>
      </c>
      <c r="B183" s="1" t="s">
        <v>445</v>
      </c>
      <c r="C183" s="80" t="s">
        <v>446</v>
      </c>
      <c r="D183" s="80" t="s">
        <v>20</v>
      </c>
      <c r="E183" s="80" t="s">
        <v>447</v>
      </c>
      <c r="F183" s="80" t="s">
        <v>2661</v>
      </c>
      <c r="G183" s="80" t="s">
        <v>2661</v>
      </c>
      <c r="H183" s="80" t="s">
        <v>23</v>
      </c>
      <c r="I183" s="80" t="s">
        <v>24</v>
      </c>
      <c r="J183" s="83" t="s">
        <v>448</v>
      </c>
      <c r="K183" s="80" t="s">
        <v>26</v>
      </c>
      <c r="L183" s="80" t="s">
        <v>448</v>
      </c>
      <c r="M183" s="80" t="s">
        <v>32</v>
      </c>
      <c r="N183" s="80" t="s">
        <v>449</v>
      </c>
      <c r="O183" s="80" t="s">
        <v>20</v>
      </c>
      <c r="P183" s="80" t="s">
        <v>20</v>
      </c>
      <c r="Q183" s="80" t="s">
        <v>23</v>
      </c>
      <c r="R183" s="80" t="s">
        <v>2661</v>
      </c>
      <c r="S183" s="80" t="s">
        <v>26</v>
      </c>
      <c r="T183" s="80" t="s">
        <v>450</v>
      </c>
      <c r="U183" s="80" t="s">
        <v>69</v>
      </c>
      <c r="V183" s="80" t="s">
        <v>451</v>
      </c>
      <c r="W183" s="80" t="s">
        <v>26</v>
      </c>
      <c r="X183" s="80" t="s">
        <v>452</v>
      </c>
      <c r="Y183" s="80" t="s">
        <v>14</v>
      </c>
      <c r="Z183" s="80" t="s">
        <v>453</v>
      </c>
      <c r="AA183" s="80" t="s">
        <v>23</v>
      </c>
      <c r="AB183" s="80" t="s">
        <v>2661</v>
      </c>
      <c r="AC183" s="80" t="s">
        <v>24</v>
      </c>
      <c r="AD183" s="80" t="s">
        <v>454</v>
      </c>
      <c r="AE183" s="80" t="s">
        <v>20</v>
      </c>
      <c r="AF183" s="80" t="s">
        <v>455</v>
      </c>
      <c r="AG183" s="80" t="s">
        <v>2661</v>
      </c>
      <c r="AH183" s="80" t="s">
        <v>2661</v>
      </c>
      <c r="AI183" s="80" t="s">
        <v>23</v>
      </c>
      <c r="AJ183" s="80" t="s">
        <v>2661</v>
      </c>
      <c r="AK183" s="80" t="s">
        <v>26</v>
      </c>
      <c r="AL183" s="80" t="s">
        <v>456</v>
      </c>
    </row>
    <row r="184" spans="1:38" s="80" customFormat="1" ht="50.1" customHeight="1" x14ac:dyDescent="0.2">
      <c r="A184" s="3">
        <v>45336.448970486112</v>
      </c>
      <c r="B184" s="1" t="s">
        <v>1029</v>
      </c>
      <c r="C184" s="80" t="s">
        <v>1030</v>
      </c>
      <c r="D184" s="80" t="s">
        <v>23</v>
      </c>
      <c r="E184" s="80" t="s">
        <v>2661</v>
      </c>
      <c r="F184" s="80" t="s">
        <v>24</v>
      </c>
      <c r="G184" s="80" t="s">
        <v>1031</v>
      </c>
      <c r="H184" s="80" t="s">
        <v>23</v>
      </c>
      <c r="I184" s="80" t="s">
        <v>24</v>
      </c>
      <c r="J184" s="83" t="s">
        <v>2874</v>
      </c>
      <c r="K184" s="80" t="s">
        <v>24</v>
      </c>
      <c r="L184" s="80" t="s">
        <v>1032</v>
      </c>
      <c r="M184" s="80" t="s">
        <v>24</v>
      </c>
      <c r="N184" s="80" t="s">
        <v>1033</v>
      </c>
      <c r="O184" s="80" t="s">
        <v>23</v>
      </c>
      <c r="P184" s="80" t="s">
        <v>23</v>
      </c>
      <c r="Q184" s="80" t="s">
        <v>20</v>
      </c>
      <c r="R184" s="80" t="s">
        <v>1034</v>
      </c>
      <c r="S184" s="80" t="s">
        <v>2661</v>
      </c>
      <c r="T184" s="80" t="s">
        <v>2661</v>
      </c>
      <c r="U184" s="80" t="s">
        <v>2661</v>
      </c>
      <c r="V184" s="80" t="s">
        <v>2661</v>
      </c>
      <c r="W184" s="80" t="s">
        <v>2661</v>
      </c>
      <c r="X184" s="80" t="s">
        <v>2661</v>
      </c>
      <c r="Y184" s="80" t="s">
        <v>2661</v>
      </c>
      <c r="Z184" s="80" t="s">
        <v>2661</v>
      </c>
      <c r="AA184" s="80" t="s">
        <v>23</v>
      </c>
      <c r="AB184" s="80" t="s">
        <v>2661</v>
      </c>
      <c r="AC184" s="80" t="s">
        <v>24</v>
      </c>
      <c r="AD184" s="80" t="s">
        <v>1035</v>
      </c>
      <c r="AE184" s="80" t="s">
        <v>23</v>
      </c>
      <c r="AF184" s="80" t="s">
        <v>2661</v>
      </c>
      <c r="AG184" s="80" t="s">
        <v>24</v>
      </c>
      <c r="AH184" s="80" t="s">
        <v>1036</v>
      </c>
      <c r="AI184" s="80" t="s">
        <v>20</v>
      </c>
      <c r="AJ184" s="80" t="s">
        <v>1037</v>
      </c>
      <c r="AK184" s="80" t="s">
        <v>2661</v>
      </c>
      <c r="AL184" s="80" t="s">
        <v>2661</v>
      </c>
    </row>
    <row r="185" spans="1:38" s="80" customFormat="1" ht="50.1" customHeight="1" x14ac:dyDescent="0.2">
      <c r="A185" s="3">
        <v>45371.398582638889</v>
      </c>
      <c r="B185" s="1" t="s">
        <v>964</v>
      </c>
      <c r="C185" s="80" t="s">
        <v>965</v>
      </c>
      <c r="D185" s="80" t="s">
        <v>23</v>
      </c>
      <c r="E185" s="80" t="s">
        <v>2661</v>
      </c>
      <c r="F185" s="80" t="s">
        <v>26</v>
      </c>
      <c r="G185" s="80" t="s">
        <v>966</v>
      </c>
      <c r="H185" s="80" t="s">
        <v>23</v>
      </c>
      <c r="I185" s="80" t="s">
        <v>24</v>
      </c>
      <c r="J185" s="83" t="s">
        <v>2875</v>
      </c>
      <c r="K185" s="80" t="s">
        <v>26</v>
      </c>
      <c r="L185" s="80" t="s">
        <v>967</v>
      </c>
      <c r="M185" s="80" t="s">
        <v>26</v>
      </c>
      <c r="N185" s="80" t="s">
        <v>968</v>
      </c>
      <c r="O185" s="80" t="s">
        <v>20</v>
      </c>
      <c r="P185" s="80" t="s">
        <v>23</v>
      </c>
      <c r="Q185" s="80" t="s">
        <v>23</v>
      </c>
      <c r="R185" s="80" t="s">
        <v>2661</v>
      </c>
      <c r="S185" s="80" t="s">
        <v>24</v>
      </c>
      <c r="T185" s="80" t="s">
        <v>969</v>
      </c>
      <c r="U185" s="80" t="s">
        <v>24</v>
      </c>
      <c r="V185" s="80" t="s">
        <v>970</v>
      </c>
      <c r="W185" s="80" t="s">
        <v>26</v>
      </c>
      <c r="X185" s="80" t="s">
        <v>971</v>
      </c>
      <c r="Y185" s="80" t="s">
        <v>26</v>
      </c>
      <c r="Z185" s="80" t="s">
        <v>972</v>
      </c>
      <c r="AA185" s="80" t="s">
        <v>23</v>
      </c>
      <c r="AB185" s="80" t="s">
        <v>2661</v>
      </c>
      <c r="AC185" s="80" t="s">
        <v>24</v>
      </c>
      <c r="AD185" s="80" t="s">
        <v>973</v>
      </c>
      <c r="AE185" s="80" t="s">
        <v>23</v>
      </c>
      <c r="AF185" s="80" t="s">
        <v>2661</v>
      </c>
      <c r="AG185" s="80" t="s">
        <v>24</v>
      </c>
      <c r="AH185" s="80" t="s">
        <v>974</v>
      </c>
      <c r="AI185" s="80" t="s">
        <v>23</v>
      </c>
      <c r="AJ185" s="80" t="s">
        <v>2661</v>
      </c>
      <c r="AK185" s="80" t="s">
        <v>26</v>
      </c>
      <c r="AL185" s="80" t="s">
        <v>975</v>
      </c>
    </row>
    <row r="186" spans="1:38" s="80" customFormat="1" ht="50.1" customHeight="1" x14ac:dyDescent="0.2">
      <c r="A186" s="3">
        <v>45328.381423229162</v>
      </c>
      <c r="B186" s="1" t="s">
        <v>775</v>
      </c>
      <c r="C186" s="80" t="s">
        <v>776</v>
      </c>
      <c r="D186" s="80" t="s">
        <v>23</v>
      </c>
      <c r="E186" s="80" t="s">
        <v>2661</v>
      </c>
      <c r="F186" s="80" t="s">
        <v>26</v>
      </c>
      <c r="G186" s="80" t="s">
        <v>777</v>
      </c>
      <c r="H186" s="80" t="s">
        <v>23</v>
      </c>
      <c r="I186" s="80" t="s">
        <v>26</v>
      </c>
      <c r="J186" s="83" t="s">
        <v>2876</v>
      </c>
      <c r="K186" s="80" t="s">
        <v>26</v>
      </c>
      <c r="L186" s="80" t="s">
        <v>778</v>
      </c>
      <c r="M186" s="80" t="s">
        <v>69</v>
      </c>
      <c r="N186" s="80" t="s">
        <v>779</v>
      </c>
      <c r="O186" s="80" t="s">
        <v>23</v>
      </c>
      <c r="P186" s="80" t="s">
        <v>23</v>
      </c>
      <c r="Q186" s="80" t="s">
        <v>23</v>
      </c>
      <c r="S186" s="80" t="s">
        <v>69</v>
      </c>
      <c r="T186" s="80" t="s">
        <v>780</v>
      </c>
      <c r="U186" s="80" t="s">
        <v>69</v>
      </c>
      <c r="V186" s="80" t="s">
        <v>780</v>
      </c>
      <c r="W186" s="80" t="s">
        <v>69</v>
      </c>
      <c r="X186" s="80" t="s">
        <v>780</v>
      </c>
      <c r="Y186" s="80" t="s">
        <v>69</v>
      </c>
      <c r="Z186" s="80" t="s">
        <v>780</v>
      </c>
      <c r="AA186" s="80" t="s">
        <v>23</v>
      </c>
      <c r="AB186" s="80" t="s">
        <v>2661</v>
      </c>
      <c r="AC186" s="80" t="s">
        <v>24</v>
      </c>
      <c r="AD186" s="80" t="s">
        <v>781</v>
      </c>
      <c r="AE186" s="80" t="s">
        <v>23</v>
      </c>
      <c r="AF186" s="80" t="s">
        <v>2661</v>
      </c>
      <c r="AG186" s="80" t="s">
        <v>24</v>
      </c>
      <c r="AH186" s="80" t="s">
        <v>782</v>
      </c>
      <c r="AI186" s="80" t="s">
        <v>23</v>
      </c>
      <c r="AJ186" s="80" t="s">
        <v>2661</v>
      </c>
      <c r="AK186" s="80" t="s">
        <v>26</v>
      </c>
      <c r="AL186" s="80" t="s">
        <v>783</v>
      </c>
    </row>
    <row r="187" spans="1:38" s="80" customFormat="1" ht="50.1" customHeight="1" x14ac:dyDescent="0.2">
      <c r="A187" s="3">
        <v>45369.621626307868</v>
      </c>
      <c r="B187" s="1" t="s">
        <v>1746</v>
      </c>
      <c r="C187" s="80" t="s">
        <v>1747</v>
      </c>
      <c r="D187" s="80" t="s">
        <v>23</v>
      </c>
      <c r="E187" s="80" t="s">
        <v>2661</v>
      </c>
      <c r="F187" s="80" t="s">
        <v>26</v>
      </c>
      <c r="G187" s="80" t="s">
        <v>1748</v>
      </c>
      <c r="H187" s="80" t="s">
        <v>23</v>
      </c>
      <c r="I187" s="80" t="s">
        <v>26</v>
      </c>
      <c r="J187" s="83" t="s">
        <v>2767</v>
      </c>
      <c r="K187" s="80" t="s">
        <v>26</v>
      </c>
      <c r="L187" s="80" t="s">
        <v>1749</v>
      </c>
      <c r="M187" s="80" t="s">
        <v>26</v>
      </c>
      <c r="N187" s="80" t="s">
        <v>1750</v>
      </c>
      <c r="O187" s="80" t="s">
        <v>23</v>
      </c>
      <c r="P187" s="80" t="s">
        <v>23</v>
      </c>
      <c r="Q187" s="80" t="s">
        <v>23</v>
      </c>
      <c r="R187" s="80" t="s">
        <v>2661</v>
      </c>
      <c r="S187" s="80" t="s">
        <v>24</v>
      </c>
      <c r="T187" s="80" t="s">
        <v>1751</v>
      </c>
      <c r="U187" s="80" t="s">
        <v>24</v>
      </c>
      <c r="V187" s="80" t="s">
        <v>1751</v>
      </c>
      <c r="W187" s="80" t="s">
        <v>26</v>
      </c>
      <c r="X187" s="80" t="s">
        <v>1552</v>
      </c>
      <c r="Y187" s="80" t="s">
        <v>26</v>
      </c>
      <c r="Z187" s="80" t="s">
        <v>1752</v>
      </c>
      <c r="AA187" s="80" t="s">
        <v>23</v>
      </c>
      <c r="AB187" s="80" t="s">
        <v>2661</v>
      </c>
      <c r="AC187" s="80" t="s">
        <v>24</v>
      </c>
      <c r="AD187" s="80" t="s">
        <v>1753</v>
      </c>
      <c r="AE187" s="80" t="s">
        <v>23</v>
      </c>
      <c r="AF187" s="80" t="s">
        <v>2661</v>
      </c>
      <c r="AG187" s="80" t="s">
        <v>32</v>
      </c>
      <c r="AH187" s="80" t="s">
        <v>1754</v>
      </c>
      <c r="AI187" s="80" t="s">
        <v>23</v>
      </c>
      <c r="AJ187" s="80" t="s">
        <v>2661</v>
      </c>
      <c r="AK187" s="80" t="s">
        <v>32</v>
      </c>
      <c r="AL187" s="80" t="s">
        <v>1755</v>
      </c>
    </row>
    <row r="188" spans="1:38" s="1" customFormat="1" ht="12.75" hidden="1" x14ac:dyDescent="0.2">
      <c r="A188" s="3">
        <v>45327.525624537033</v>
      </c>
      <c r="B188" s="1" t="s">
        <v>734</v>
      </c>
      <c r="C188" s="1" t="s">
        <v>735</v>
      </c>
      <c r="D188" s="1" t="s">
        <v>23</v>
      </c>
      <c r="E188" s="1" t="s">
        <v>2661</v>
      </c>
      <c r="F188" s="1" t="s">
        <v>26</v>
      </c>
      <c r="G188" s="1" t="s">
        <v>736</v>
      </c>
      <c r="H188" s="1" t="s">
        <v>23</v>
      </c>
      <c r="I188" s="1" t="s">
        <v>32</v>
      </c>
      <c r="J188" s="82" t="s">
        <v>2877</v>
      </c>
      <c r="K188" s="1" t="s">
        <v>69</v>
      </c>
      <c r="L188" s="1" t="s">
        <v>737</v>
      </c>
      <c r="M188" s="1" t="s">
        <v>26</v>
      </c>
      <c r="N188" s="1" t="s">
        <v>738</v>
      </c>
      <c r="O188" s="1" t="s">
        <v>23</v>
      </c>
      <c r="P188" s="1" t="s">
        <v>23</v>
      </c>
      <c r="Q188" s="1" t="s">
        <v>23</v>
      </c>
      <c r="R188" s="1" t="s">
        <v>2661</v>
      </c>
      <c r="S188" s="1" t="s">
        <v>69</v>
      </c>
      <c r="T188" s="1" t="s">
        <v>2723</v>
      </c>
      <c r="U188" s="1" t="s">
        <v>69</v>
      </c>
      <c r="V188" s="1" t="s">
        <v>739</v>
      </c>
      <c r="W188" s="1" t="s">
        <v>69</v>
      </c>
      <c r="X188" s="1" t="s">
        <v>739</v>
      </c>
      <c r="Y188" s="1" t="s">
        <v>24</v>
      </c>
      <c r="Z188" s="1" t="s">
        <v>740</v>
      </c>
      <c r="AA188" s="1" t="s">
        <v>23</v>
      </c>
      <c r="AB188" s="1" t="s">
        <v>2661</v>
      </c>
      <c r="AC188" s="1" t="s">
        <v>24</v>
      </c>
      <c r="AD188" s="1" t="s">
        <v>741</v>
      </c>
      <c r="AE188" s="1" t="s">
        <v>23</v>
      </c>
      <c r="AF188" s="1" t="s">
        <v>2661</v>
      </c>
      <c r="AG188" s="1" t="s">
        <v>32</v>
      </c>
      <c r="AH188" s="1" t="s">
        <v>742</v>
      </c>
      <c r="AI188" s="1" t="s">
        <v>23</v>
      </c>
      <c r="AJ188" s="1" t="s">
        <v>2661</v>
      </c>
      <c r="AK188" s="1" t="s">
        <v>24</v>
      </c>
      <c r="AL188" s="1" t="s">
        <v>743</v>
      </c>
    </row>
    <row r="189" spans="1:38" s="1" customFormat="1" ht="12.75" hidden="1" x14ac:dyDescent="0.2">
      <c r="A189" s="3">
        <v>45366.426039351849</v>
      </c>
      <c r="B189" s="1" t="s">
        <v>1681</v>
      </c>
      <c r="C189" s="1" t="s">
        <v>1682</v>
      </c>
      <c r="D189" s="1" t="s">
        <v>23</v>
      </c>
      <c r="E189" s="1" t="s">
        <v>2661</v>
      </c>
      <c r="F189" s="1" t="s">
        <v>32</v>
      </c>
      <c r="G189" s="1" t="s">
        <v>1683</v>
      </c>
      <c r="H189" s="1" t="s">
        <v>23</v>
      </c>
      <c r="I189" s="1" t="s">
        <v>32</v>
      </c>
      <c r="J189" s="82" t="s">
        <v>2878</v>
      </c>
      <c r="K189" s="1" t="s">
        <v>32</v>
      </c>
      <c r="L189" s="1" t="s">
        <v>1684</v>
      </c>
      <c r="M189" s="1" t="s">
        <v>26</v>
      </c>
      <c r="N189" s="1" t="s">
        <v>1685</v>
      </c>
      <c r="O189" s="1" t="s">
        <v>20</v>
      </c>
      <c r="P189" s="1" t="s">
        <v>20</v>
      </c>
      <c r="Q189" s="1" t="s">
        <v>23</v>
      </c>
      <c r="R189" s="1" t="s">
        <v>2661</v>
      </c>
      <c r="S189" s="1" t="s">
        <v>29</v>
      </c>
      <c r="T189" s="1" t="s">
        <v>1686</v>
      </c>
      <c r="U189" s="1" t="s">
        <v>32</v>
      </c>
      <c r="V189" s="1" t="s">
        <v>1687</v>
      </c>
      <c r="W189" s="1" t="s">
        <v>32</v>
      </c>
      <c r="X189" s="1" t="s">
        <v>1688</v>
      </c>
      <c r="Y189" s="1" t="s">
        <v>32</v>
      </c>
      <c r="Z189" s="1" t="s">
        <v>1689</v>
      </c>
      <c r="AA189" s="1" t="s">
        <v>23</v>
      </c>
      <c r="AB189" s="1" t="s">
        <v>2661</v>
      </c>
      <c r="AC189" s="1" t="s">
        <v>32</v>
      </c>
      <c r="AD189" s="1" t="s">
        <v>1690</v>
      </c>
      <c r="AE189" s="1" t="s">
        <v>23</v>
      </c>
      <c r="AF189" s="1" t="s">
        <v>2661</v>
      </c>
      <c r="AG189" s="1" t="s">
        <v>32</v>
      </c>
      <c r="AH189" s="1" t="s">
        <v>1691</v>
      </c>
      <c r="AI189" s="1" t="s">
        <v>23</v>
      </c>
      <c r="AJ189" s="1" t="s">
        <v>2661</v>
      </c>
      <c r="AK189" s="1" t="s">
        <v>26</v>
      </c>
      <c r="AL189" s="1" t="s">
        <v>1692</v>
      </c>
    </row>
    <row r="190" spans="1:38" s="1" customFormat="1" ht="12.75" hidden="1" x14ac:dyDescent="0.2">
      <c r="A190" s="3">
        <v>45379.520151307872</v>
      </c>
      <c r="B190" s="1" t="s">
        <v>2427</v>
      </c>
      <c r="C190" s="1" t="s">
        <v>2428</v>
      </c>
      <c r="D190" s="1" t="s">
        <v>23</v>
      </c>
      <c r="E190" s="1" t="s">
        <v>2661</v>
      </c>
      <c r="F190" s="1" t="s">
        <v>26</v>
      </c>
      <c r="G190" s="1" t="s">
        <v>2429</v>
      </c>
      <c r="H190" s="1" t="s">
        <v>23</v>
      </c>
      <c r="I190" s="1" t="s">
        <v>32</v>
      </c>
      <c r="J190" s="82" t="s">
        <v>2879</v>
      </c>
      <c r="K190" s="1" t="s">
        <v>32</v>
      </c>
      <c r="L190" s="1" t="s">
        <v>2430</v>
      </c>
      <c r="M190" s="1" t="s">
        <v>32</v>
      </c>
      <c r="N190" s="1" t="s">
        <v>2020</v>
      </c>
      <c r="O190" s="1" t="s">
        <v>23</v>
      </c>
      <c r="P190" s="1" t="s">
        <v>23</v>
      </c>
      <c r="Q190" s="1" t="s">
        <v>23</v>
      </c>
      <c r="R190" s="1" t="s">
        <v>2661</v>
      </c>
      <c r="S190" s="1" t="s">
        <v>26</v>
      </c>
      <c r="T190" s="1" t="s">
        <v>2431</v>
      </c>
      <c r="U190" s="1" t="s">
        <v>26</v>
      </c>
      <c r="V190" s="1" t="s">
        <v>2432</v>
      </c>
      <c r="W190" s="1" t="s">
        <v>32</v>
      </c>
      <c r="X190" s="1" t="s">
        <v>2433</v>
      </c>
      <c r="Y190" s="1" t="s">
        <v>32</v>
      </c>
      <c r="Z190" s="1" t="s">
        <v>2434</v>
      </c>
      <c r="AA190" s="1" t="s">
        <v>23</v>
      </c>
      <c r="AB190" s="1" t="s">
        <v>2661</v>
      </c>
      <c r="AC190" s="1" t="s">
        <v>32</v>
      </c>
      <c r="AD190" s="1" t="s">
        <v>2435</v>
      </c>
      <c r="AE190" s="1" t="s">
        <v>23</v>
      </c>
      <c r="AF190" s="1" t="s">
        <v>2661</v>
      </c>
      <c r="AG190" s="1" t="s">
        <v>32</v>
      </c>
      <c r="AH190" s="1" t="s">
        <v>2436</v>
      </c>
      <c r="AI190" s="1" t="s">
        <v>20</v>
      </c>
      <c r="AJ190" s="1" t="s">
        <v>2437</v>
      </c>
      <c r="AK190" s="1" t="s">
        <v>2661</v>
      </c>
      <c r="AL190" s="1" t="s">
        <v>2661</v>
      </c>
    </row>
    <row r="191" spans="1:38" s="80" customFormat="1" ht="50.1" customHeight="1" x14ac:dyDescent="0.2">
      <c r="A191" s="3">
        <v>45329.428843483794</v>
      </c>
      <c r="B191" s="1" t="s">
        <v>804</v>
      </c>
      <c r="C191" s="80" t="s">
        <v>805</v>
      </c>
      <c r="D191" s="80" t="s">
        <v>23</v>
      </c>
      <c r="E191" s="80" t="s">
        <v>2661</v>
      </c>
      <c r="F191" s="80" t="s">
        <v>26</v>
      </c>
      <c r="G191" s="80" t="s">
        <v>806</v>
      </c>
      <c r="H191" s="80" t="s">
        <v>23</v>
      </c>
      <c r="I191" s="80" t="s">
        <v>26</v>
      </c>
      <c r="J191" s="83" t="s">
        <v>807</v>
      </c>
      <c r="K191" s="80" t="s">
        <v>32</v>
      </c>
      <c r="L191" s="80" t="s">
        <v>807</v>
      </c>
      <c r="M191" s="80" t="s">
        <v>26</v>
      </c>
      <c r="N191" s="80" t="s">
        <v>808</v>
      </c>
      <c r="O191" s="80" t="s">
        <v>20</v>
      </c>
      <c r="P191" s="80" t="s">
        <v>20</v>
      </c>
      <c r="Q191" s="80" t="s">
        <v>23</v>
      </c>
      <c r="R191" s="80" t="s">
        <v>2661</v>
      </c>
      <c r="S191" s="80" t="s">
        <v>24</v>
      </c>
      <c r="T191" s="80" t="s">
        <v>809</v>
      </c>
      <c r="U191" s="80" t="s">
        <v>32</v>
      </c>
      <c r="V191" s="80" t="s">
        <v>810</v>
      </c>
      <c r="W191" s="80" t="s">
        <v>14</v>
      </c>
      <c r="X191" s="80" t="s">
        <v>811</v>
      </c>
      <c r="Y191" s="80" t="s">
        <v>29</v>
      </c>
      <c r="Z191" s="80" t="s">
        <v>812</v>
      </c>
      <c r="AA191" s="80" t="s">
        <v>23</v>
      </c>
      <c r="AB191" s="80" t="s">
        <v>2661</v>
      </c>
      <c r="AC191" s="80" t="s">
        <v>24</v>
      </c>
      <c r="AD191" s="80" t="s">
        <v>813</v>
      </c>
      <c r="AE191" s="80" t="s">
        <v>23</v>
      </c>
      <c r="AF191" s="80" t="s">
        <v>2661</v>
      </c>
      <c r="AG191" s="80" t="s">
        <v>24</v>
      </c>
      <c r="AH191" s="80" t="s">
        <v>814</v>
      </c>
      <c r="AI191" s="80" t="s">
        <v>23</v>
      </c>
      <c r="AJ191" s="80" t="s">
        <v>2661</v>
      </c>
      <c r="AK191" s="80" t="s">
        <v>32</v>
      </c>
      <c r="AL191" s="80" t="s">
        <v>815</v>
      </c>
    </row>
    <row r="192" spans="1:38" s="80" customFormat="1" ht="50.1" customHeight="1" x14ac:dyDescent="0.2">
      <c r="A192" s="3">
        <v>45335.624530092588</v>
      </c>
      <c r="B192" s="1" t="s">
        <v>872</v>
      </c>
      <c r="C192" s="80" t="s">
        <v>873</v>
      </c>
      <c r="D192" s="80" t="s">
        <v>2661</v>
      </c>
      <c r="E192" s="80" t="s">
        <v>2661</v>
      </c>
      <c r="F192" s="80" t="s">
        <v>2661</v>
      </c>
      <c r="G192" s="80" t="s">
        <v>2661</v>
      </c>
      <c r="H192" s="80" t="s">
        <v>2661</v>
      </c>
      <c r="I192" s="80" t="s">
        <v>2661</v>
      </c>
      <c r="J192" s="83" t="s">
        <v>2661</v>
      </c>
      <c r="K192" s="80" t="s">
        <v>2661</v>
      </c>
      <c r="L192" s="80" t="s">
        <v>2661</v>
      </c>
      <c r="M192" s="80" t="s">
        <v>2661</v>
      </c>
      <c r="N192" s="80" t="s">
        <v>2661</v>
      </c>
      <c r="O192" s="80" t="s">
        <v>2661</v>
      </c>
      <c r="P192" s="80" t="s">
        <v>2661</v>
      </c>
      <c r="Q192" s="80" t="s">
        <v>2661</v>
      </c>
      <c r="R192" s="80" t="s">
        <v>2661</v>
      </c>
      <c r="S192" s="80" t="s">
        <v>2661</v>
      </c>
      <c r="T192" s="80" t="s">
        <v>2661</v>
      </c>
      <c r="U192" s="80" t="s">
        <v>2661</v>
      </c>
      <c r="V192" s="80" t="s">
        <v>2661</v>
      </c>
      <c r="W192" s="80" t="s">
        <v>2661</v>
      </c>
      <c r="X192" s="80" t="s">
        <v>2661</v>
      </c>
      <c r="Y192" s="80" t="s">
        <v>2661</v>
      </c>
      <c r="Z192" s="80" t="s">
        <v>2661</v>
      </c>
      <c r="AA192" s="80" t="s">
        <v>23</v>
      </c>
      <c r="AB192" s="80" t="s">
        <v>2661</v>
      </c>
      <c r="AC192" s="80" t="s">
        <v>24</v>
      </c>
      <c r="AD192" s="80" t="s">
        <v>874</v>
      </c>
      <c r="AE192" s="80" t="s">
        <v>23</v>
      </c>
      <c r="AF192" s="80" t="s">
        <v>2661</v>
      </c>
      <c r="AG192" s="80" t="s">
        <v>32</v>
      </c>
      <c r="AH192" s="80" t="s">
        <v>875</v>
      </c>
      <c r="AI192" s="80" t="s">
        <v>20</v>
      </c>
      <c r="AJ192" s="80" t="s">
        <v>876</v>
      </c>
      <c r="AK192" s="80" t="s">
        <v>2661</v>
      </c>
      <c r="AL192" s="80" t="s">
        <v>2661</v>
      </c>
    </row>
    <row r="193" spans="1:49" s="80" customFormat="1" ht="50.1" customHeight="1" x14ac:dyDescent="0.2">
      <c r="A193" s="3">
        <v>45379.610357060184</v>
      </c>
      <c r="B193" s="1" t="s">
        <v>2553</v>
      </c>
      <c r="C193" s="80" t="s">
        <v>2554</v>
      </c>
      <c r="D193" s="80" t="s">
        <v>23</v>
      </c>
      <c r="E193" s="80" t="s">
        <v>2661</v>
      </c>
      <c r="F193" s="80" t="s">
        <v>24</v>
      </c>
      <c r="G193" s="80" t="s">
        <v>2555</v>
      </c>
      <c r="H193" s="80" t="s">
        <v>23</v>
      </c>
      <c r="I193" s="80" t="s">
        <v>26</v>
      </c>
      <c r="J193" s="83" t="s">
        <v>2880</v>
      </c>
      <c r="K193" s="80" t="s">
        <v>32</v>
      </c>
      <c r="L193" s="80" t="s">
        <v>2556</v>
      </c>
      <c r="M193" s="80" t="s">
        <v>26</v>
      </c>
      <c r="N193" s="80" t="s">
        <v>2557</v>
      </c>
      <c r="O193" s="80" t="s">
        <v>20</v>
      </c>
      <c r="P193" s="80" t="s">
        <v>20</v>
      </c>
      <c r="Q193" s="80" t="s">
        <v>23</v>
      </c>
      <c r="R193" s="80" t="s">
        <v>2661</v>
      </c>
      <c r="S193" s="80" t="s">
        <v>26</v>
      </c>
      <c r="T193" s="80" t="s">
        <v>2558</v>
      </c>
      <c r="U193" s="80" t="s">
        <v>26</v>
      </c>
      <c r="V193" s="80" t="s">
        <v>2559</v>
      </c>
      <c r="W193" s="80" t="s">
        <v>26</v>
      </c>
      <c r="X193" s="80" t="s">
        <v>2560</v>
      </c>
      <c r="Y193" s="80" t="s">
        <v>69</v>
      </c>
      <c r="Z193" s="80" t="s">
        <v>2561</v>
      </c>
      <c r="AA193" s="80" t="s">
        <v>23</v>
      </c>
      <c r="AB193" s="80" t="s">
        <v>2661</v>
      </c>
      <c r="AC193" s="80" t="s">
        <v>24</v>
      </c>
      <c r="AD193" s="80" t="s">
        <v>2562</v>
      </c>
      <c r="AE193" s="80" t="s">
        <v>23</v>
      </c>
      <c r="AF193" s="80" t="s">
        <v>2661</v>
      </c>
      <c r="AG193" s="80" t="s">
        <v>24</v>
      </c>
      <c r="AH193" s="80" t="s">
        <v>2563</v>
      </c>
      <c r="AI193" s="80" t="s">
        <v>23</v>
      </c>
      <c r="AJ193" s="80" t="s">
        <v>2661</v>
      </c>
      <c r="AK193" s="80" t="s">
        <v>26</v>
      </c>
      <c r="AL193" s="80" t="s">
        <v>2564</v>
      </c>
    </row>
    <row r="194" spans="1:49" s="80" customFormat="1" ht="50.1" customHeight="1" x14ac:dyDescent="0.2">
      <c r="A194" s="3">
        <v>45334.563451655093</v>
      </c>
      <c r="B194" s="1" t="s">
        <v>943</v>
      </c>
      <c r="C194" s="80" t="s">
        <v>944</v>
      </c>
      <c r="D194" s="80" t="s">
        <v>23</v>
      </c>
      <c r="E194" s="80" t="s">
        <v>2661</v>
      </c>
      <c r="F194" s="80" t="s">
        <v>24</v>
      </c>
      <c r="G194" s="80" t="s">
        <v>945</v>
      </c>
      <c r="H194" s="80" t="s">
        <v>23</v>
      </c>
      <c r="I194" s="80" t="s">
        <v>32</v>
      </c>
      <c r="J194" s="83" t="s">
        <v>2768</v>
      </c>
      <c r="K194" s="80" t="s">
        <v>32</v>
      </c>
      <c r="L194" s="80" t="s">
        <v>946</v>
      </c>
      <c r="M194" s="80" t="s">
        <v>32</v>
      </c>
      <c r="N194" s="80" t="s">
        <v>947</v>
      </c>
      <c r="O194" s="80" t="s">
        <v>20</v>
      </c>
      <c r="P194" s="80" t="s">
        <v>20</v>
      </c>
      <c r="Q194" s="80" t="s">
        <v>23</v>
      </c>
      <c r="R194" s="80" t="s">
        <v>2661</v>
      </c>
      <c r="S194" s="80" t="s">
        <v>26</v>
      </c>
      <c r="T194" s="80" t="s">
        <v>948</v>
      </c>
      <c r="U194" s="80" t="s">
        <v>29</v>
      </c>
      <c r="V194" s="80" t="s">
        <v>949</v>
      </c>
      <c r="W194" s="80" t="s">
        <v>26</v>
      </c>
      <c r="X194" s="80" t="s">
        <v>950</v>
      </c>
      <c r="Y194" s="80" t="s">
        <v>69</v>
      </c>
      <c r="Z194" s="80" t="s">
        <v>771</v>
      </c>
      <c r="AA194" s="80" t="s">
        <v>23</v>
      </c>
      <c r="AB194" s="80" t="s">
        <v>2661</v>
      </c>
      <c r="AC194" s="80" t="s">
        <v>24</v>
      </c>
      <c r="AD194" s="80" t="s">
        <v>951</v>
      </c>
      <c r="AE194" s="80" t="s">
        <v>23</v>
      </c>
      <c r="AF194" s="80" t="s">
        <v>2661</v>
      </c>
      <c r="AG194" s="80" t="s">
        <v>24</v>
      </c>
      <c r="AH194" s="80" t="s">
        <v>952</v>
      </c>
      <c r="AI194" s="80" t="s">
        <v>23</v>
      </c>
      <c r="AJ194" s="80" t="s">
        <v>2661</v>
      </c>
      <c r="AK194" s="80" t="s">
        <v>32</v>
      </c>
      <c r="AL194" s="80" t="s">
        <v>953</v>
      </c>
    </row>
    <row r="195" spans="1:49" s="80" customFormat="1" ht="50.1" customHeight="1" x14ac:dyDescent="0.2">
      <c r="A195" s="3">
        <v>45343.718195219903</v>
      </c>
      <c r="B195" s="1" t="s">
        <v>677</v>
      </c>
      <c r="C195" s="80" t="s">
        <v>678</v>
      </c>
      <c r="D195" s="80" t="s">
        <v>23</v>
      </c>
      <c r="E195" s="80" t="s">
        <v>2661</v>
      </c>
      <c r="F195" s="80" t="s">
        <v>26</v>
      </c>
      <c r="G195" s="80" t="s">
        <v>679</v>
      </c>
      <c r="H195" s="80" t="s">
        <v>23</v>
      </c>
      <c r="I195" s="80" t="s">
        <v>32</v>
      </c>
      <c r="J195" s="83" t="s">
        <v>2881</v>
      </c>
      <c r="K195" s="80" t="s">
        <v>32</v>
      </c>
      <c r="L195" s="80" t="s">
        <v>680</v>
      </c>
      <c r="M195" s="80" t="s">
        <v>29</v>
      </c>
      <c r="N195" s="80" t="s">
        <v>681</v>
      </c>
      <c r="O195" s="80" t="s">
        <v>23</v>
      </c>
      <c r="P195" s="80" t="s">
        <v>23</v>
      </c>
      <c r="Q195" s="80" t="s">
        <v>23</v>
      </c>
      <c r="R195" s="80" t="s">
        <v>2661</v>
      </c>
      <c r="S195" s="80" t="s">
        <v>29</v>
      </c>
      <c r="T195" s="80" t="s">
        <v>682</v>
      </c>
      <c r="U195" s="80" t="s">
        <v>24</v>
      </c>
      <c r="V195" s="80" t="s">
        <v>683</v>
      </c>
      <c r="W195" s="80" t="s">
        <v>69</v>
      </c>
      <c r="X195" s="80" t="s">
        <v>684</v>
      </c>
      <c r="Y195" s="80" t="s">
        <v>14</v>
      </c>
      <c r="Z195" s="80" t="s">
        <v>685</v>
      </c>
      <c r="AA195" s="80" t="s">
        <v>23</v>
      </c>
      <c r="AB195" s="80" t="s">
        <v>2661</v>
      </c>
      <c r="AC195" s="80" t="s">
        <v>24</v>
      </c>
      <c r="AD195" s="80" t="s">
        <v>686</v>
      </c>
      <c r="AE195" s="80" t="s">
        <v>23</v>
      </c>
      <c r="AF195" s="80" t="s">
        <v>2661</v>
      </c>
      <c r="AG195" s="80" t="s">
        <v>24</v>
      </c>
      <c r="AH195" s="80" t="s">
        <v>687</v>
      </c>
      <c r="AI195" s="80" t="s">
        <v>23</v>
      </c>
      <c r="AJ195" s="80" t="s">
        <v>2661</v>
      </c>
      <c r="AK195" s="80" t="s">
        <v>24</v>
      </c>
      <c r="AL195" s="80" t="s">
        <v>688</v>
      </c>
    </row>
    <row r="196" spans="1:49" s="80" customFormat="1" ht="50.1" customHeight="1" x14ac:dyDescent="0.2">
      <c r="A196" s="3">
        <v>45370.517218634261</v>
      </c>
      <c r="B196" s="1" t="s">
        <v>1799</v>
      </c>
      <c r="C196" s="80" t="s">
        <v>1800</v>
      </c>
      <c r="D196" s="80" t="s">
        <v>23</v>
      </c>
      <c r="E196" s="80" t="s">
        <v>2661</v>
      </c>
      <c r="F196" s="80" t="s">
        <v>24</v>
      </c>
      <c r="G196" s="80" t="s">
        <v>1801</v>
      </c>
      <c r="H196" s="80" t="s">
        <v>23</v>
      </c>
      <c r="I196" s="80" t="s">
        <v>26</v>
      </c>
      <c r="J196" s="83" t="s">
        <v>2882</v>
      </c>
      <c r="K196" s="80" t="s">
        <v>26</v>
      </c>
      <c r="L196" s="80" t="s">
        <v>1802</v>
      </c>
      <c r="M196" s="80" t="s">
        <v>26</v>
      </c>
      <c r="N196" s="80" t="s">
        <v>1803</v>
      </c>
      <c r="O196" s="80" t="s">
        <v>23</v>
      </c>
      <c r="P196" s="80" t="s">
        <v>23</v>
      </c>
      <c r="Q196" s="80" t="s">
        <v>23</v>
      </c>
      <c r="R196" s="80" t="s">
        <v>2661</v>
      </c>
      <c r="S196" s="80" t="s">
        <v>29</v>
      </c>
      <c r="T196" s="80" t="s">
        <v>1804</v>
      </c>
      <c r="U196" s="80" t="s">
        <v>24</v>
      </c>
      <c r="V196" s="80" t="s">
        <v>1805</v>
      </c>
      <c r="W196" s="80" t="s">
        <v>32</v>
      </c>
      <c r="X196" s="80" t="s">
        <v>1806</v>
      </c>
      <c r="Y196" s="80" t="s">
        <v>29</v>
      </c>
      <c r="Z196" s="80" t="s">
        <v>1807</v>
      </c>
      <c r="AA196" s="80" t="s">
        <v>23</v>
      </c>
      <c r="AB196" s="80" t="s">
        <v>2661</v>
      </c>
      <c r="AC196" s="80" t="s">
        <v>26</v>
      </c>
      <c r="AD196" s="80" t="s">
        <v>1422</v>
      </c>
      <c r="AE196" s="80" t="s">
        <v>23</v>
      </c>
      <c r="AF196" s="80" t="s">
        <v>2661</v>
      </c>
      <c r="AG196" s="80" t="s">
        <v>69</v>
      </c>
      <c r="AH196" s="80" t="s">
        <v>1808</v>
      </c>
      <c r="AI196" s="80" t="s">
        <v>23</v>
      </c>
      <c r="AJ196" s="80" t="s">
        <v>2661</v>
      </c>
      <c r="AK196" s="80" t="s">
        <v>24</v>
      </c>
      <c r="AL196" s="80" t="s">
        <v>1809</v>
      </c>
    </row>
    <row r="197" spans="1:49" s="80" customFormat="1" ht="50.1" customHeight="1" x14ac:dyDescent="0.2">
      <c r="A197" s="3">
        <v>45376.674755127315</v>
      </c>
      <c r="B197" s="1" t="s">
        <v>1143</v>
      </c>
      <c r="C197" s="80" t="s">
        <v>1144</v>
      </c>
      <c r="D197" s="80" t="s">
        <v>23</v>
      </c>
      <c r="E197" s="80" t="s">
        <v>2661</v>
      </c>
      <c r="F197" s="80" t="s">
        <v>32</v>
      </c>
      <c r="G197" s="80" t="s">
        <v>1145</v>
      </c>
      <c r="H197" s="80" t="s">
        <v>23</v>
      </c>
      <c r="I197" s="80" t="s">
        <v>32</v>
      </c>
      <c r="J197" s="83" t="s">
        <v>2883</v>
      </c>
      <c r="K197" s="80" t="s">
        <v>32</v>
      </c>
      <c r="L197" s="80" t="s">
        <v>1146</v>
      </c>
      <c r="M197" s="80" t="s">
        <v>26</v>
      </c>
      <c r="N197" s="80" t="s">
        <v>1147</v>
      </c>
      <c r="O197" s="80" t="s">
        <v>20</v>
      </c>
      <c r="P197" s="80" t="s">
        <v>20</v>
      </c>
      <c r="Q197" s="80" t="s">
        <v>23</v>
      </c>
      <c r="R197" s="80" t="s">
        <v>2661</v>
      </c>
      <c r="S197" s="80" t="s">
        <v>24</v>
      </c>
      <c r="T197" s="80" t="s">
        <v>1148</v>
      </c>
      <c r="U197" s="80" t="s">
        <v>24</v>
      </c>
      <c r="V197" s="80" t="s">
        <v>1149</v>
      </c>
      <c r="W197" s="80" t="s">
        <v>24</v>
      </c>
      <c r="X197" s="80" t="s">
        <v>1150</v>
      </c>
      <c r="Y197" s="80" t="s">
        <v>24</v>
      </c>
      <c r="Z197" s="80" t="s">
        <v>1151</v>
      </c>
      <c r="AA197" s="80" t="s">
        <v>23</v>
      </c>
      <c r="AB197" s="80" t="s">
        <v>2661</v>
      </c>
      <c r="AC197" s="80" t="s">
        <v>69</v>
      </c>
      <c r="AD197" s="80" t="s">
        <v>1152</v>
      </c>
      <c r="AE197" s="80" t="s">
        <v>23</v>
      </c>
      <c r="AF197" s="80" t="s">
        <v>2661</v>
      </c>
      <c r="AG197" s="80" t="s">
        <v>26</v>
      </c>
      <c r="AH197" s="80" t="s">
        <v>1153</v>
      </c>
      <c r="AI197" s="80" t="s">
        <v>23</v>
      </c>
      <c r="AJ197" s="80" t="s">
        <v>2661</v>
      </c>
      <c r="AK197" s="80" t="s">
        <v>26</v>
      </c>
      <c r="AL197" s="80" t="s">
        <v>1154</v>
      </c>
    </row>
    <row r="198" spans="1:49" s="80" customFormat="1" ht="50.1" customHeight="1" x14ac:dyDescent="0.2">
      <c r="A198" s="3">
        <v>45378.693282256943</v>
      </c>
      <c r="B198" s="1" t="s">
        <v>2331</v>
      </c>
      <c r="C198" s="80" t="s">
        <v>2332</v>
      </c>
      <c r="D198" s="80" t="s">
        <v>23</v>
      </c>
      <c r="E198" s="80" t="s">
        <v>2661</v>
      </c>
      <c r="F198" s="80" t="s">
        <v>26</v>
      </c>
      <c r="G198" s="80" t="s">
        <v>2333</v>
      </c>
      <c r="H198" s="80" t="s">
        <v>23</v>
      </c>
      <c r="I198" s="80" t="s">
        <v>26</v>
      </c>
      <c r="J198" s="83" t="s">
        <v>2884</v>
      </c>
      <c r="K198" s="80" t="s">
        <v>26</v>
      </c>
      <c r="L198" s="80" t="s">
        <v>2334</v>
      </c>
      <c r="M198" s="80" t="s">
        <v>24</v>
      </c>
      <c r="N198" s="80" t="s">
        <v>2335</v>
      </c>
      <c r="O198" s="80" t="s">
        <v>23</v>
      </c>
      <c r="P198" s="80" t="s">
        <v>23</v>
      </c>
      <c r="Q198" s="80" t="s">
        <v>23</v>
      </c>
      <c r="R198" s="80" t="s">
        <v>2661</v>
      </c>
      <c r="S198" s="80" t="s">
        <v>29</v>
      </c>
      <c r="T198" s="80" t="s">
        <v>2336</v>
      </c>
      <c r="U198" s="80" t="s">
        <v>24</v>
      </c>
      <c r="V198" s="80" t="s">
        <v>2337</v>
      </c>
      <c r="W198" s="80" t="s">
        <v>26</v>
      </c>
      <c r="X198" s="80" t="s">
        <v>2338</v>
      </c>
      <c r="Y198" s="80" t="s">
        <v>24</v>
      </c>
      <c r="Z198" s="80" t="s">
        <v>2339</v>
      </c>
      <c r="AA198" s="80" t="s">
        <v>23</v>
      </c>
      <c r="AB198" s="80" t="s">
        <v>2661</v>
      </c>
      <c r="AC198" s="80" t="s">
        <v>26</v>
      </c>
      <c r="AD198" s="80" t="s">
        <v>2340</v>
      </c>
      <c r="AE198" s="80" t="s">
        <v>23</v>
      </c>
      <c r="AF198" s="80" t="s">
        <v>2661</v>
      </c>
      <c r="AG198" s="80" t="s">
        <v>26</v>
      </c>
      <c r="AH198" s="80" t="s">
        <v>80</v>
      </c>
      <c r="AI198" s="80" t="s">
        <v>20</v>
      </c>
      <c r="AJ198" s="80" t="s">
        <v>2341</v>
      </c>
      <c r="AK198" s="80" t="s">
        <v>2661</v>
      </c>
      <c r="AL198" s="80" t="s">
        <v>2661</v>
      </c>
    </row>
    <row r="199" spans="1:49" s="80" customFormat="1" ht="50.1" customHeight="1" x14ac:dyDescent="0.2">
      <c r="A199" s="3">
        <v>45372.675851967593</v>
      </c>
      <c r="B199" s="1" t="s">
        <v>1817</v>
      </c>
      <c r="C199" s="80" t="s">
        <v>1818</v>
      </c>
      <c r="D199" s="80" t="s">
        <v>23</v>
      </c>
      <c r="E199" s="80" t="s">
        <v>2661</v>
      </c>
      <c r="F199" s="80" t="s">
        <v>24</v>
      </c>
      <c r="G199" s="80" t="s">
        <v>1819</v>
      </c>
      <c r="H199" s="80" t="s">
        <v>23</v>
      </c>
      <c r="I199" s="80" t="s">
        <v>29</v>
      </c>
      <c r="J199" s="83" t="s">
        <v>1088</v>
      </c>
      <c r="K199" s="80" t="s">
        <v>26</v>
      </c>
      <c r="L199" s="80" t="s">
        <v>1820</v>
      </c>
      <c r="M199" s="80" t="s">
        <v>29</v>
      </c>
      <c r="N199" s="80" t="s">
        <v>1088</v>
      </c>
      <c r="O199" s="80" t="s">
        <v>20</v>
      </c>
      <c r="P199" s="80" t="s">
        <v>20</v>
      </c>
      <c r="Q199" s="80" t="s">
        <v>23</v>
      </c>
      <c r="R199" s="80" t="s">
        <v>2661</v>
      </c>
      <c r="S199" s="80" t="s">
        <v>26</v>
      </c>
      <c r="T199" s="80" t="s">
        <v>1821</v>
      </c>
      <c r="U199" s="80" t="s">
        <v>26</v>
      </c>
      <c r="V199" s="80" t="s">
        <v>1822</v>
      </c>
      <c r="W199" s="80" t="s">
        <v>14</v>
      </c>
      <c r="X199" s="80" t="s">
        <v>1823</v>
      </c>
      <c r="Y199" s="80" t="s">
        <v>14</v>
      </c>
      <c r="Z199" s="80" t="s">
        <v>1824</v>
      </c>
      <c r="AA199" s="80" t="s">
        <v>23</v>
      </c>
      <c r="AB199" s="80" t="s">
        <v>2661</v>
      </c>
      <c r="AC199" s="80" t="s">
        <v>24</v>
      </c>
      <c r="AD199" s="80" t="s">
        <v>1825</v>
      </c>
      <c r="AE199" s="80" t="s">
        <v>23</v>
      </c>
      <c r="AF199" s="80" t="s">
        <v>2661</v>
      </c>
      <c r="AG199" s="80" t="s">
        <v>32</v>
      </c>
      <c r="AH199" s="80" t="s">
        <v>1826</v>
      </c>
      <c r="AI199" s="80" t="s">
        <v>23</v>
      </c>
      <c r="AJ199" s="80" t="s">
        <v>2661</v>
      </c>
      <c r="AK199" s="80" t="s">
        <v>29</v>
      </c>
      <c r="AL199" s="80" t="s">
        <v>1820</v>
      </c>
    </row>
    <row r="200" spans="1:49" s="80" customFormat="1" ht="50.1" customHeight="1" x14ac:dyDescent="0.2">
      <c r="A200" s="3">
        <v>45379.66217974537</v>
      </c>
      <c r="B200" s="1" t="s">
        <v>2577</v>
      </c>
      <c r="C200" s="80" t="s">
        <v>2578</v>
      </c>
      <c r="D200" s="80" t="s">
        <v>23</v>
      </c>
      <c r="E200" s="80" t="s">
        <v>2661</v>
      </c>
      <c r="F200" s="80" t="s">
        <v>32</v>
      </c>
      <c r="G200" s="80" t="s">
        <v>2579</v>
      </c>
      <c r="H200" s="80" t="s">
        <v>23</v>
      </c>
      <c r="I200" s="80" t="s">
        <v>32</v>
      </c>
      <c r="J200" s="83" t="s">
        <v>2580</v>
      </c>
      <c r="K200" s="80" t="s">
        <v>32</v>
      </c>
      <c r="L200" s="80" t="s">
        <v>2580</v>
      </c>
      <c r="M200" s="80" t="s">
        <v>69</v>
      </c>
      <c r="N200" s="80" t="s">
        <v>2580</v>
      </c>
      <c r="O200" s="80" t="s">
        <v>20</v>
      </c>
      <c r="P200" s="80" t="s">
        <v>20</v>
      </c>
      <c r="Q200" s="80" t="s">
        <v>23</v>
      </c>
      <c r="R200" s="80" t="s">
        <v>2661</v>
      </c>
      <c r="S200" s="80" t="s">
        <v>26</v>
      </c>
      <c r="T200" s="80" t="s">
        <v>2581</v>
      </c>
      <c r="U200" s="80" t="s">
        <v>26</v>
      </c>
      <c r="V200" s="80" t="s">
        <v>2582</v>
      </c>
      <c r="W200" s="80" t="s">
        <v>26</v>
      </c>
      <c r="X200" s="80" t="s">
        <v>2583</v>
      </c>
      <c r="Y200" s="80" t="s">
        <v>26</v>
      </c>
      <c r="Z200" s="80" t="s">
        <v>2584</v>
      </c>
      <c r="AA200" s="80" t="s">
        <v>23</v>
      </c>
      <c r="AB200" s="80" t="s">
        <v>2661</v>
      </c>
      <c r="AC200" s="80" t="s">
        <v>24</v>
      </c>
      <c r="AD200" s="80" t="s">
        <v>2585</v>
      </c>
      <c r="AE200" s="80" t="s">
        <v>23</v>
      </c>
      <c r="AF200" s="80" t="s">
        <v>2661</v>
      </c>
      <c r="AG200" s="80" t="s">
        <v>26</v>
      </c>
      <c r="AH200" s="80" t="s">
        <v>2586</v>
      </c>
      <c r="AI200" s="80" t="s">
        <v>23</v>
      </c>
      <c r="AJ200" s="80" t="s">
        <v>2661</v>
      </c>
      <c r="AK200" s="80" t="s">
        <v>24</v>
      </c>
      <c r="AL200" s="80" t="s">
        <v>2587</v>
      </c>
    </row>
    <row r="201" spans="1:49" s="80" customFormat="1" ht="50.1" customHeight="1" x14ac:dyDescent="0.2">
      <c r="A201" s="3">
        <v>45369.360795717592</v>
      </c>
      <c r="B201" s="1" t="s">
        <v>1713</v>
      </c>
      <c r="C201" s="80" t="s">
        <v>1714</v>
      </c>
      <c r="D201" s="80" t="s">
        <v>23</v>
      </c>
      <c r="E201" s="80" t="s">
        <v>2661</v>
      </c>
      <c r="F201" s="80" t="s">
        <v>32</v>
      </c>
      <c r="G201" s="80" t="s">
        <v>1715</v>
      </c>
      <c r="H201" s="80" t="s">
        <v>23</v>
      </c>
      <c r="I201" s="80" t="s">
        <v>26</v>
      </c>
      <c r="J201" s="83" t="s">
        <v>2885</v>
      </c>
      <c r="K201" s="80" t="s">
        <v>26</v>
      </c>
      <c r="L201" s="80" t="s">
        <v>1716</v>
      </c>
      <c r="M201" s="80" t="s">
        <v>26</v>
      </c>
      <c r="N201" s="80" t="s">
        <v>1717</v>
      </c>
      <c r="O201" s="80" t="s">
        <v>20</v>
      </c>
      <c r="P201" s="80" t="s">
        <v>23</v>
      </c>
      <c r="Q201" s="80" t="s">
        <v>23</v>
      </c>
      <c r="R201" s="80" t="s">
        <v>2661</v>
      </c>
      <c r="S201" s="80" t="s">
        <v>26</v>
      </c>
      <c r="T201" s="80" t="s">
        <v>1718</v>
      </c>
      <c r="U201" s="80" t="s">
        <v>26</v>
      </c>
      <c r="V201" s="80" t="s">
        <v>1719</v>
      </c>
      <c r="W201" s="80" t="s">
        <v>69</v>
      </c>
      <c r="X201" s="80" t="s">
        <v>1720</v>
      </c>
      <c r="Y201" s="80" t="s">
        <v>26</v>
      </c>
      <c r="Z201" s="80" t="s">
        <v>1721</v>
      </c>
      <c r="AA201" s="80" t="s">
        <v>23</v>
      </c>
      <c r="AB201" s="80" t="s">
        <v>2661</v>
      </c>
      <c r="AC201" s="80" t="s">
        <v>26</v>
      </c>
      <c r="AD201" s="80" t="s">
        <v>1722</v>
      </c>
      <c r="AE201" s="80" t="s">
        <v>23</v>
      </c>
      <c r="AF201" s="80" t="s">
        <v>2661</v>
      </c>
      <c r="AG201" s="80" t="s">
        <v>26</v>
      </c>
      <c r="AH201" s="80" t="s">
        <v>1723</v>
      </c>
      <c r="AI201" s="80" t="s">
        <v>23</v>
      </c>
      <c r="AJ201" s="80" t="s">
        <v>2661</v>
      </c>
      <c r="AK201" s="80" t="s">
        <v>26</v>
      </c>
      <c r="AL201" s="80" t="s">
        <v>1724</v>
      </c>
    </row>
    <row r="202" spans="1:49" s="80" customFormat="1" ht="50.1" customHeight="1" x14ac:dyDescent="0.2">
      <c r="A202" s="3">
        <v>45302.523885381939</v>
      </c>
      <c r="B202" s="1" t="s">
        <v>297</v>
      </c>
      <c r="C202" s="80" t="s">
        <v>298</v>
      </c>
      <c r="D202" s="80" t="s">
        <v>23</v>
      </c>
      <c r="E202" s="80" t="s">
        <v>2661</v>
      </c>
      <c r="F202" s="80" t="s">
        <v>26</v>
      </c>
      <c r="G202" s="80" t="s">
        <v>299</v>
      </c>
      <c r="H202" s="80" t="s">
        <v>20</v>
      </c>
      <c r="I202" s="80" t="s">
        <v>2661</v>
      </c>
      <c r="J202" s="83" t="s">
        <v>2661</v>
      </c>
      <c r="K202" s="80" t="s">
        <v>2661</v>
      </c>
      <c r="L202" s="80" t="s">
        <v>2661</v>
      </c>
      <c r="M202" s="80" t="s">
        <v>2661</v>
      </c>
      <c r="N202" s="80" t="s">
        <v>2661</v>
      </c>
      <c r="O202" s="80" t="s">
        <v>20</v>
      </c>
      <c r="P202" s="80" t="s">
        <v>20</v>
      </c>
      <c r="Q202" s="80" t="s">
        <v>23</v>
      </c>
      <c r="R202" s="80" t="s">
        <v>2661</v>
      </c>
      <c r="S202" s="80" t="s">
        <v>24</v>
      </c>
      <c r="T202" s="80" t="s">
        <v>300</v>
      </c>
      <c r="U202" s="80" t="s">
        <v>26</v>
      </c>
      <c r="V202" s="80" t="s">
        <v>301</v>
      </c>
      <c r="W202" s="80" t="s">
        <v>69</v>
      </c>
      <c r="X202" s="80" t="s">
        <v>302</v>
      </c>
      <c r="Y202" s="80" t="s">
        <v>14</v>
      </c>
      <c r="Z202" s="80" t="s">
        <v>303</v>
      </c>
      <c r="AA202" s="80" t="s">
        <v>23</v>
      </c>
      <c r="AB202" s="80" t="s">
        <v>2661</v>
      </c>
      <c r="AC202" s="80" t="s">
        <v>26</v>
      </c>
      <c r="AD202" s="80" t="s">
        <v>304</v>
      </c>
      <c r="AE202" s="80" t="s">
        <v>23</v>
      </c>
      <c r="AF202" s="80" t="s">
        <v>2661</v>
      </c>
      <c r="AG202" s="80" t="s">
        <v>24</v>
      </c>
      <c r="AH202" s="80" t="s">
        <v>305</v>
      </c>
      <c r="AI202" s="80" t="s">
        <v>20</v>
      </c>
      <c r="AJ202" s="80" t="s">
        <v>306</v>
      </c>
      <c r="AK202" s="80" t="s">
        <v>2661</v>
      </c>
      <c r="AL202" s="80" t="s">
        <v>2661</v>
      </c>
    </row>
    <row r="203" spans="1:49" s="80" customFormat="1" ht="50.1" customHeight="1" x14ac:dyDescent="0.2">
      <c r="A203" s="3">
        <v>45345.469365937497</v>
      </c>
      <c r="B203" s="1" t="s">
        <v>954</v>
      </c>
      <c r="C203" s="80" t="s">
        <v>955</v>
      </c>
      <c r="D203" s="80" t="s">
        <v>23</v>
      </c>
      <c r="E203" s="80" t="s">
        <v>2661</v>
      </c>
      <c r="F203" s="80" t="s">
        <v>32</v>
      </c>
      <c r="G203" s="80" t="s">
        <v>956</v>
      </c>
      <c r="H203" s="80" t="s">
        <v>23</v>
      </c>
      <c r="I203" s="80" t="s">
        <v>26</v>
      </c>
      <c r="J203" s="83" t="s">
        <v>957</v>
      </c>
      <c r="K203" s="80" t="s">
        <v>32</v>
      </c>
      <c r="L203" s="80" t="s">
        <v>958</v>
      </c>
      <c r="M203" s="80" t="s">
        <v>26</v>
      </c>
      <c r="N203" s="80" t="s">
        <v>957</v>
      </c>
      <c r="O203" s="80" t="s">
        <v>23</v>
      </c>
      <c r="P203" s="80" t="s">
        <v>23</v>
      </c>
      <c r="Q203" s="80" t="s">
        <v>23</v>
      </c>
      <c r="S203" s="80" t="s">
        <v>69</v>
      </c>
      <c r="T203" s="80" t="s">
        <v>959</v>
      </c>
      <c r="U203" s="80" t="s">
        <v>69</v>
      </c>
      <c r="V203" s="80" t="s">
        <v>959</v>
      </c>
      <c r="W203" s="80" t="s">
        <v>69</v>
      </c>
      <c r="X203" s="80" t="s">
        <v>959</v>
      </c>
      <c r="Y203" s="80" t="s">
        <v>69</v>
      </c>
      <c r="Z203" s="80" t="s">
        <v>959</v>
      </c>
      <c r="AA203" s="80" t="s">
        <v>23</v>
      </c>
      <c r="AB203" s="80" t="s">
        <v>2661</v>
      </c>
      <c r="AC203" s="80" t="s">
        <v>26</v>
      </c>
      <c r="AD203" s="80" t="s">
        <v>960</v>
      </c>
      <c r="AE203" s="80" t="s">
        <v>23</v>
      </c>
      <c r="AF203" s="80" t="s">
        <v>961</v>
      </c>
      <c r="AG203" s="80" t="s">
        <v>26</v>
      </c>
      <c r="AH203" s="80" t="s">
        <v>962</v>
      </c>
      <c r="AI203" s="80" t="s">
        <v>23</v>
      </c>
      <c r="AJ203" s="80" t="s">
        <v>2661</v>
      </c>
      <c r="AK203" s="80" t="s">
        <v>24</v>
      </c>
      <c r="AL203" s="80" t="s">
        <v>963</v>
      </c>
    </row>
    <row r="204" spans="1:49" s="80" customFormat="1" ht="50.1" customHeight="1" x14ac:dyDescent="0.2">
      <c r="A204" s="3">
        <v>45376.53361327546</v>
      </c>
      <c r="B204" s="1" t="s">
        <v>2103</v>
      </c>
      <c r="C204" s="80" t="s">
        <v>2104</v>
      </c>
      <c r="D204" s="80" t="s">
        <v>23</v>
      </c>
      <c r="E204" s="80" t="s">
        <v>2661</v>
      </c>
      <c r="F204" s="80" t="s">
        <v>32</v>
      </c>
      <c r="G204" s="80" t="s">
        <v>2105</v>
      </c>
      <c r="H204" s="80" t="s">
        <v>23</v>
      </c>
      <c r="I204" s="80" t="s">
        <v>24</v>
      </c>
      <c r="J204" s="83" t="s">
        <v>2886</v>
      </c>
      <c r="K204" s="80" t="s">
        <v>26</v>
      </c>
      <c r="L204" s="80" t="s">
        <v>2106</v>
      </c>
      <c r="M204" s="80" t="s">
        <v>26</v>
      </c>
      <c r="N204" s="80" t="s">
        <v>2107</v>
      </c>
      <c r="O204" s="80" t="s">
        <v>23</v>
      </c>
      <c r="P204" s="80" t="s">
        <v>23</v>
      </c>
      <c r="Q204" s="80" t="s">
        <v>23</v>
      </c>
      <c r="R204" s="80" t="s">
        <v>2661</v>
      </c>
      <c r="S204" s="80" t="s">
        <v>26</v>
      </c>
      <c r="T204" s="80" t="s">
        <v>2108</v>
      </c>
      <c r="U204" s="80" t="s">
        <v>26</v>
      </c>
      <c r="V204" s="80" t="s">
        <v>2109</v>
      </c>
      <c r="W204" s="80" t="s">
        <v>29</v>
      </c>
      <c r="X204" s="80" t="s">
        <v>2110</v>
      </c>
      <c r="Y204" s="80" t="s">
        <v>14</v>
      </c>
      <c r="Z204" s="80" t="s">
        <v>2111</v>
      </c>
      <c r="AA204" s="80" t="s">
        <v>23</v>
      </c>
      <c r="AB204" s="80" t="s">
        <v>2661</v>
      </c>
      <c r="AC204" s="80" t="s">
        <v>24</v>
      </c>
      <c r="AD204" s="80" t="s">
        <v>2112</v>
      </c>
      <c r="AE204" s="80" t="s">
        <v>23</v>
      </c>
      <c r="AF204" s="80" t="s">
        <v>2661</v>
      </c>
      <c r="AG204" s="80" t="s">
        <v>32</v>
      </c>
      <c r="AH204" s="80" t="s">
        <v>2113</v>
      </c>
      <c r="AI204" s="80" t="s">
        <v>23</v>
      </c>
      <c r="AJ204" s="80" t="s">
        <v>2661</v>
      </c>
      <c r="AK204" s="80" t="s">
        <v>24</v>
      </c>
      <c r="AL204" s="80" t="s">
        <v>2114</v>
      </c>
    </row>
    <row r="205" spans="1:49" s="80" customFormat="1" ht="50.1" customHeight="1" x14ac:dyDescent="0.2">
      <c r="A205" s="3">
        <v>45379.406509340275</v>
      </c>
      <c r="B205" s="1" t="s">
        <v>1790</v>
      </c>
      <c r="C205" s="80" t="s">
        <v>1791</v>
      </c>
      <c r="D205" s="80" t="s">
        <v>23</v>
      </c>
      <c r="E205" s="80" t="s">
        <v>2661</v>
      </c>
      <c r="F205" s="80" t="s">
        <v>24</v>
      </c>
      <c r="G205" s="80" t="s">
        <v>1792</v>
      </c>
      <c r="H205" s="80" t="s">
        <v>23</v>
      </c>
      <c r="I205" s="80" t="s">
        <v>26</v>
      </c>
      <c r="J205" s="83" t="s">
        <v>2887</v>
      </c>
      <c r="K205" s="80" t="s">
        <v>69</v>
      </c>
      <c r="L205" s="80" t="s">
        <v>1793</v>
      </c>
      <c r="M205" s="80" t="s">
        <v>29</v>
      </c>
      <c r="N205" s="80" t="s">
        <v>1794</v>
      </c>
      <c r="O205" s="80" t="s">
        <v>23</v>
      </c>
      <c r="P205" s="80" t="s">
        <v>23</v>
      </c>
      <c r="Q205" s="80" t="s">
        <v>20</v>
      </c>
      <c r="R205" s="80" t="s">
        <v>1795</v>
      </c>
      <c r="S205" s="80" t="s">
        <v>2661</v>
      </c>
      <c r="T205" s="80" t="s">
        <v>2661</v>
      </c>
      <c r="U205" s="80" t="s">
        <v>2661</v>
      </c>
      <c r="V205" s="80" t="s">
        <v>2661</v>
      </c>
      <c r="W205" s="80" t="s">
        <v>2661</v>
      </c>
      <c r="X205" s="80" t="s">
        <v>2661</v>
      </c>
      <c r="Y205" s="80" t="s">
        <v>2661</v>
      </c>
      <c r="Z205" s="80" t="s">
        <v>2661</v>
      </c>
      <c r="AA205" s="80" t="s">
        <v>23</v>
      </c>
      <c r="AB205" s="80" t="s">
        <v>2661</v>
      </c>
      <c r="AC205" s="80" t="s">
        <v>24</v>
      </c>
      <c r="AD205" s="80" t="s">
        <v>1796</v>
      </c>
      <c r="AE205" s="80" t="s">
        <v>23</v>
      </c>
      <c r="AF205" s="80" t="s">
        <v>2661</v>
      </c>
      <c r="AG205" s="80" t="s">
        <v>24</v>
      </c>
      <c r="AH205" s="80" t="s">
        <v>1797</v>
      </c>
      <c r="AI205" s="80" t="s">
        <v>23</v>
      </c>
      <c r="AJ205" s="80" t="s">
        <v>2661</v>
      </c>
      <c r="AK205" s="80" t="s">
        <v>29</v>
      </c>
      <c r="AL205" s="80" t="s">
        <v>1798</v>
      </c>
    </row>
    <row r="206" spans="1:49" s="80" customFormat="1" ht="50.1" customHeight="1" x14ac:dyDescent="0.2">
      <c r="A206" s="3">
        <v>45373.427124270835</v>
      </c>
      <c r="B206" s="1" t="s">
        <v>1996</v>
      </c>
      <c r="C206" s="80" t="s">
        <v>1997</v>
      </c>
      <c r="D206" s="80" t="s">
        <v>23</v>
      </c>
      <c r="E206" s="80" t="s">
        <v>2661</v>
      </c>
      <c r="F206" s="80" t="s">
        <v>26</v>
      </c>
      <c r="G206" s="80" t="s">
        <v>1998</v>
      </c>
      <c r="H206" s="80" t="s">
        <v>23</v>
      </c>
      <c r="I206" s="80" t="s">
        <v>24</v>
      </c>
      <c r="J206" s="83" t="s">
        <v>2888</v>
      </c>
      <c r="K206" s="80" t="s">
        <v>24</v>
      </c>
      <c r="L206" s="80" t="s">
        <v>991</v>
      </c>
      <c r="M206" s="80" t="s">
        <v>24</v>
      </c>
      <c r="N206" s="80" t="s">
        <v>992</v>
      </c>
      <c r="O206" s="80" t="s">
        <v>23</v>
      </c>
      <c r="P206" s="80" t="s">
        <v>23</v>
      </c>
      <c r="Q206" s="80" t="s">
        <v>20</v>
      </c>
      <c r="R206" s="80" t="s">
        <v>1999</v>
      </c>
      <c r="S206" s="80" t="s">
        <v>2661</v>
      </c>
      <c r="T206" s="80" t="s">
        <v>2661</v>
      </c>
      <c r="U206" s="80" t="s">
        <v>2661</v>
      </c>
      <c r="V206" s="80" t="s">
        <v>2661</v>
      </c>
      <c r="W206" s="80" t="s">
        <v>2661</v>
      </c>
      <c r="X206" s="80" t="s">
        <v>2661</v>
      </c>
      <c r="Y206" s="80" t="s">
        <v>2661</v>
      </c>
      <c r="Z206" s="80" t="s">
        <v>2661</v>
      </c>
      <c r="AA206" s="80" t="s">
        <v>23</v>
      </c>
      <c r="AB206" s="80" t="s">
        <v>2661</v>
      </c>
      <c r="AC206" s="80" t="s">
        <v>24</v>
      </c>
      <c r="AD206" s="80" t="s">
        <v>2000</v>
      </c>
      <c r="AE206" s="80" t="s">
        <v>23</v>
      </c>
      <c r="AF206" s="80" t="s">
        <v>2661</v>
      </c>
      <c r="AG206" s="80" t="s">
        <v>26</v>
      </c>
      <c r="AH206" s="80" t="s">
        <v>2001</v>
      </c>
      <c r="AI206" s="80" t="s">
        <v>23</v>
      </c>
      <c r="AJ206" s="80" t="s">
        <v>2661</v>
      </c>
      <c r="AK206" s="80" t="s">
        <v>24</v>
      </c>
      <c r="AL206" s="80" t="s">
        <v>2002</v>
      </c>
    </row>
    <row r="207" spans="1:49" s="80" customFormat="1" ht="50.1" customHeight="1" x14ac:dyDescent="0.2">
      <c r="A207" s="3">
        <v>45331.35501501157</v>
      </c>
      <c r="B207" s="1" t="s">
        <v>900</v>
      </c>
      <c r="C207" s="80" t="s">
        <v>901</v>
      </c>
      <c r="D207" s="80" t="s">
        <v>20</v>
      </c>
      <c r="E207" s="80" t="s">
        <v>891</v>
      </c>
      <c r="F207" s="80" t="s">
        <v>2661</v>
      </c>
      <c r="G207" s="80" t="s">
        <v>2661</v>
      </c>
      <c r="H207" s="80" t="s">
        <v>23</v>
      </c>
      <c r="I207" s="80" t="s">
        <v>26</v>
      </c>
      <c r="J207" s="83" t="s">
        <v>2889</v>
      </c>
      <c r="K207" s="80" t="s">
        <v>69</v>
      </c>
      <c r="L207" s="80" t="s">
        <v>892</v>
      </c>
      <c r="M207" s="80" t="s">
        <v>32</v>
      </c>
      <c r="N207" s="80" t="s">
        <v>902</v>
      </c>
      <c r="O207" s="80" t="s">
        <v>23</v>
      </c>
      <c r="P207" s="80" t="s">
        <v>23</v>
      </c>
      <c r="Q207" s="80" t="s">
        <v>23</v>
      </c>
      <c r="R207" s="80" t="s">
        <v>2661</v>
      </c>
      <c r="S207" s="80" t="s">
        <v>24</v>
      </c>
      <c r="T207" s="80" t="s">
        <v>903</v>
      </c>
      <c r="U207" s="80" t="s">
        <v>24</v>
      </c>
      <c r="V207" s="80" t="s">
        <v>904</v>
      </c>
      <c r="W207" s="80" t="s">
        <v>29</v>
      </c>
      <c r="X207" s="80" t="s">
        <v>896</v>
      </c>
      <c r="Y207" s="80" t="s">
        <v>29</v>
      </c>
      <c r="Z207" s="80" t="s">
        <v>896</v>
      </c>
      <c r="AA207" s="80" t="s">
        <v>23</v>
      </c>
      <c r="AB207" s="80" t="s">
        <v>2661</v>
      </c>
      <c r="AC207" s="80" t="s">
        <v>24</v>
      </c>
      <c r="AD207" s="80" t="s">
        <v>897</v>
      </c>
      <c r="AE207" s="80" t="s">
        <v>23</v>
      </c>
      <c r="AF207" s="80" t="s">
        <v>2661</v>
      </c>
      <c r="AG207" s="80" t="s">
        <v>32</v>
      </c>
      <c r="AH207" s="80" t="s">
        <v>898</v>
      </c>
      <c r="AI207" s="80" t="s">
        <v>23</v>
      </c>
      <c r="AJ207" s="80" t="s">
        <v>2661</v>
      </c>
      <c r="AK207" s="80" t="s">
        <v>26</v>
      </c>
      <c r="AL207" s="80" t="s">
        <v>899</v>
      </c>
    </row>
    <row r="208" spans="1:49" s="80" customFormat="1" ht="50.1" customHeight="1" x14ac:dyDescent="0.2">
      <c r="A208" s="37">
        <v>45384.471395370369</v>
      </c>
      <c r="B208" s="38" t="s">
        <v>2683</v>
      </c>
      <c r="C208" s="81" t="s">
        <v>2684</v>
      </c>
      <c r="D208" s="80" t="s">
        <v>20</v>
      </c>
      <c r="E208" s="81" t="s">
        <v>2685</v>
      </c>
      <c r="F208" s="81" t="s">
        <v>2661</v>
      </c>
      <c r="G208" s="81" t="s">
        <v>2661</v>
      </c>
      <c r="H208" s="81" t="s">
        <v>23</v>
      </c>
      <c r="I208" s="81" t="s">
        <v>32</v>
      </c>
      <c r="J208" s="78" t="s">
        <v>2686</v>
      </c>
      <c r="K208" s="81" t="s">
        <v>32</v>
      </c>
      <c r="L208" s="81" t="s">
        <v>2687</v>
      </c>
      <c r="M208" s="81" t="s">
        <v>26</v>
      </c>
      <c r="N208" s="81" t="s">
        <v>2686</v>
      </c>
      <c r="O208" s="81" t="s">
        <v>23</v>
      </c>
      <c r="P208" s="81" t="s">
        <v>23</v>
      </c>
      <c r="Q208" s="81" t="s">
        <v>23</v>
      </c>
      <c r="R208" s="81" t="s">
        <v>2661</v>
      </c>
      <c r="S208" s="81" t="s">
        <v>29</v>
      </c>
      <c r="T208" s="81" t="s">
        <v>649</v>
      </c>
      <c r="U208" s="81" t="s">
        <v>29</v>
      </c>
      <c r="V208" s="81" t="s">
        <v>2688</v>
      </c>
      <c r="W208" s="81" t="s">
        <v>26</v>
      </c>
      <c r="X208" s="81" t="s">
        <v>2689</v>
      </c>
      <c r="Y208" s="81" t="s">
        <v>24</v>
      </c>
      <c r="Z208" s="81" t="s">
        <v>2690</v>
      </c>
      <c r="AA208" s="81" t="s">
        <v>23</v>
      </c>
      <c r="AB208" s="81" t="s">
        <v>2661</v>
      </c>
      <c r="AC208" s="81" t="s">
        <v>26</v>
      </c>
      <c r="AD208" s="81" t="s">
        <v>2691</v>
      </c>
      <c r="AE208" s="81" t="s">
        <v>23</v>
      </c>
      <c r="AF208" s="81" t="s">
        <v>2661</v>
      </c>
      <c r="AG208" s="81" t="s">
        <v>29</v>
      </c>
      <c r="AH208" s="81" t="s">
        <v>2692</v>
      </c>
      <c r="AI208" s="81" t="s">
        <v>20</v>
      </c>
      <c r="AJ208" s="81" t="s">
        <v>649</v>
      </c>
      <c r="AK208" s="81" t="s">
        <v>2661</v>
      </c>
      <c r="AL208" s="81" t="s">
        <v>2661</v>
      </c>
      <c r="AM208" s="81" t="s">
        <v>2661</v>
      </c>
      <c r="AN208" s="81" t="s">
        <v>2661</v>
      </c>
      <c r="AO208" s="81" t="s">
        <v>2661</v>
      </c>
      <c r="AP208" s="81" t="s">
        <v>2661</v>
      </c>
      <c r="AQ208" s="81" t="s">
        <v>2661</v>
      </c>
      <c r="AR208" s="81" t="s">
        <v>2661</v>
      </c>
      <c r="AS208" s="81" t="s">
        <v>2661</v>
      </c>
      <c r="AT208" s="81" t="s">
        <v>2661</v>
      </c>
      <c r="AU208" s="81" t="s">
        <v>2661</v>
      </c>
      <c r="AV208" s="81" t="s">
        <v>2661</v>
      </c>
      <c r="AW208" s="81" t="s">
        <v>2661</v>
      </c>
    </row>
    <row r="209" spans="1:49" s="80" customFormat="1" ht="50.1" customHeight="1" x14ac:dyDescent="0.2">
      <c r="A209" s="3">
        <v>45373.519254861108</v>
      </c>
      <c r="B209" s="1" t="s">
        <v>2034</v>
      </c>
      <c r="C209" s="80" t="s">
        <v>2035</v>
      </c>
      <c r="D209" s="80" t="s">
        <v>23</v>
      </c>
      <c r="E209" s="80" t="s">
        <v>2661</v>
      </c>
      <c r="F209" s="80" t="s">
        <v>24</v>
      </c>
      <c r="G209" s="80" t="s">
        <v>2036</v>
      </c>
      <c r="H209" s="80" t="s">
        <v>23</v>
      </c>
      <c r="I209" s="80" t="s">
        <v>24</v>
      </c>
      <c r="J209" s="83" t="s">
        <v>2890</v>
      </c>
      <c r="K209" s="80" t="s">
        <v>69</v>
      </c>
      <c r="L209" s="80" t="s">
        <v>2037</v>
      </c>
      <c r="M209" s="80" t="s">
        <v>24</v>
      </c>
      <c r="N209" s="80" t="s">
        <v>2038</v>
      </c>
      <c r="O209" s="80" t="s">
        <v>20</v>
      </c>
      <c r="P209" s="80" t="s">
        <v>23</v>
      </c>
      <c r="Q209" s="80" t="s">
        <v>23</v>
      </c>
      <c r="R209" s="80" t="s">
        <v>2661</v>
      </c>
      <c r="S209" s="80" t="s">
        <v>24</v>
      </c>
      <c r="T209" s="80" t="s">
        <v>2039</v>
      </c>
      <c r="U209" s="80" t="s">
        <v>29</v>
      </c>
      <c r="V209" s="80" t="s">
        <v>2040</v>
      </c>
      <c r="W209" s="80" t="s">
        <v>29</v>
      </c>
      <c r="X209" s="80" t="s">
        <v>2041</v>
      </c>
      <c r="Y209" s="80" t="s">
        <v>14</v>
      </c>
      <c r="Z209" s="80" t="s">
        <v>2042</v>
      </c>
      <c r="AA209" s="80" t="s">
        <v>23</v>
      </c>
      <c r="AB209" s="80" t="s">
        <v>2661</v>
      </c>
      <c r="AC209" s="80" t="s">
        <v>24</v>
      </c>
      <c r="AD209" s="80" t="s">
        <v>2043</v>
      </c>
      <c r="AE209" s="80" t="s">
        <v>23</v>
      </c>
      <c r="AF209" s="80" t="s">
        <v>2661</v>
      </c>
      <c r="AG209" s="80" t="s">
        <v>29</v>
      </c>
      <c r="AH209" s="80" t="s">
        <v>2044</v>
      </c>
      <c r="AI209" s="80" t="s">
        <v>23</v>
      </c>
      <c r="AJ209" s="80" t="s">
        <v>2661</v>
      </c>
      <c r="AK209" s="80" t="s">
        <v>26</v>
      </c>
      <c r="AL209" s="80" t="s">
        <v>2045</v>
      </c>
    </row>
    <row r="210" spans="1:49" s="80" customFormat="1" ht="50.1" customHeight="1" x14ac:dyDescent="0.2">
      <c r="A210" s="3">
        <v>45378.589548067124</v>
      </c>
      <c r="B210" s="1" t="s">
        <v>2271</v>
      </c>
      <c r="C210" s="80" t="s">
        <v>2272</v>
      </c>
      <c r="D210" s="80" t="s">
        <v>23</v>
      </c>
      <c r="E210" s="80" t="s">
        <v>2661</v>
      </c>
      <c r="F210" s="80" t="s">
        <v>26</v>
      </c>
      <c r="G210" s="80" t="s">
        <v>2273</v>
      </c>
      <c r="H210" s="80" t="s">
        <v>23</v>
      </c>
      <c r="I210" s="80" t="s">
        <v>26</v>
      </c>
      <c r="J210" s="83" t="s">
        <v>2769</v>
      </c>
      <c r="K210" s="80" t="s">
        <v>26</v>
      </c>
      <c r="L210" s="80" t="s">
        <v>2274</v>
      </c>
      <c r="M210" s="80" t="s">
        <v>26</v>
      </c>
      <c r="N210" s="80" t="s">
        <v>2275</v>
      </c>
      <c r="O210" s="80" t="s">
        <v>23</v>
      </c>
      <c r="P210" s="80" t="s">
        <v>23</v>
      </c>
      <c r="Q210" s="80" t="s">
        <v>23</v>
      </c>
      <c r="R210" s="80" t="s">
        <v>2661</v>
      </c>
      <c r="S210" s="80" t="s">
        <v>26</v>
      </c>
      <c r="T210" s="80" t="s">
        <v>2276</v>
      </c>
      <c r="U210" s="80" t="s">
        <v>26</v>
      </c>
      <c r="V210" s="80" t="s">
        <v>2277</v>
      </c>
      <c r="W210" s="80" t="s">
        <v>24</v>
      </c>
      <c r="X210" s="80" t="s">
        <v>2278</v>
      </c>
      <c r="Y210" s="80" t="s">
        <v>24</v>
      </c>
      <c r="Z210" s="80" t="s">
        <v>2279</v>
      </c>
      <c r="AA210" s="80" t="s">
        <v>23</v>
      </c>
      <c r="AB210" s="80" t="s">
        <v>2661</v>
      </c>
      <c r="AC210" s="80" t="s">
        <v>26</v>
      </c>
      <c r="AD210" s="80" t="s">
        <v>2280</v>
      </c>
      <c r="AE210" s="80" t="s">
        <v>23</v>
      </c>
      <c r="AF210" s="80" t="s">
        <v>2661</v>
      </c>
      <c r="AG210" s="80" t="s">
        <v>26</v>
      </c>
      <c r="AH210" s="80" t="s">
        <v>2281</v>
      </c>
      <c r="AI210" s="80" t="s">
        <v>23</v>
      </c>
      <c r="AJ210" s="80" t="s">
        <v>2661</v>
      </c>
      <c r="AK210" s="80" t="s">
        <v>32</v>
      </c>
      <c r="AL210" s="80" t="s">
        <v>2282</v>
      </c>
    </row>
    <row r="211" spans="1:49" s="80" customFormat="1" ht="50.1" customHeight="1" x14ac:dyDescent="0.2">
      <c r="A211" s="3">
        <v>45373.527307951386</v>
      </c>
      <c r="B211" s="1" t="s">
        <v>2015</v>
      </c>
      <c r="C211" s="80" t="s">
        <v>2016</v>
      </c>
      <c r="D211" s="80" t="s">
        <v>23</v>
      </c>
      <c r="E211" s="80" t="s">
        <v>2661</v>
      </c>
      <c r="F211" s="80" t="s">
        <v>32</v>
      </c>
      <c r="G211" s="80" t="s">
        <v>2017</v>
      </c>
      <c r="H211" s="80" t="s">
        <v>23</v>
      </c>
      <c r="I211" s="80" t="s">
        <v>26</v>
      </c>
      <c r="J211" s="83" t="s">
        <v>2891</v>
      </c>
      <c r="K211" s="80" t="s">
        <v>32</v>
      </c>
      <c r="L211" s="80" t="s">
        <v>2018</v>
      </c>
      <c r="M211" s="80" t="s">
        <v>29</v>
      </c>
      <c r="N211" s="80" t="s">
        <v>2019</v>
      </c>
      <c r="O211" s="80" t="s">
        <v>20</v>
      </c>
      <c r="P211" s="80" t="s">
        <v>23</v>
      </c>
      <c r="Q211" s="80" t="s">
        <v>23</v>
      </c>
      <c r="S211" s="80" t="s">
        <v>69</v>
      </c>
      <c r="T211" s="80" t="s">
        <v>2020</v>
      </c>
      <c r="U211" s="80" t="s">
        <v>69</v>
      </c>
      <c r="V211" s="80" t="s">
        <v>2020</v>
      </c>
      <c r="W211" s="80" t="s">
        <v>69</v>
      </c>
      <c r="X211" s="80" t="s">
        <v>2020</v>
      </c>
      <c r="Y211" s="80" t="s">
        <v>69</v>
      </c>
      <c r="Z211" s="80" t="s">
        <v>2020</v>
      </c>
      <c r="AA211" s="80" t="s">
        <v>23</v>
      </c>
      <c r="AB211" s="80" t="s">
        <v>2661</v>
      </c>
      <c r="AC211" s="80" t="s">
        <v>26</v>
      </c>
      <c r="AD211" s="80" t="s">
        <v>2021</v>
      </c>
      <c r="AE211" s="80" t="s">
        <v>23</v>
      </c>
      <c r="AF211" s="80" t="s">
        <v>2661</v>
      </c>
      <c r="AG211" s="80" t="s">
        <v>24</v>
      </c>
      <c r="AH211" s="80" t="s">
        <v>2022</v>
      </c>
      <c r="AI211" s="80" t="s">
        <v>23</v>
      </c>
      <c r="AJ211" s="80" t="s">
        <v>2661</v>
      </c>
      <c r="AK211" s="80" t="s">
        <v>29</v>
      </c>
      <c r="AL211" s="80" t="s">
        <v>2023</v>
      </c>
    </row>
    <row r="212" spans="1:49" s="80" customFormat="1" ht="50.1" customHeight="1" x14ac:dyDescent="0.2">
      <c r="A212" s="3">
        <v>45372.553295833328</v>
      </c>
      <c r="B212" s="1" t="s">
        <v>1928</v>
      </c>
      <c r="C212" s="80" t="s">
        <v>1929</v>
      </c>
      <c r="D212" s="80" t="s">
        <v>23</v>
      </c>
      <c r="E212" s="80" t="s">
        <v>2661</v>
      </c>
      <c r="F212" s="80" t="s">
        <v>26</v>
      </c>
      <c r="G212" s="80" t="s">
        <v>1930</v>
      </c>
      <c r="H212" s="80" t="s">
        <v>23</v>
      </c>
      <c r="I212" s="80" t="s">
        <v>26</v>
      </c>
      <c r="J212" s="83" t="s">
        <v>2892</v>
      </c>
      <c r="K212" s="80" t="s">
        <v>26</v>
      </c>
      <c r="L212" s="80" t="s">
        <v>1931</v>
      </c>
      <c r="M212" s="80" t="s">
        <v>26</v>
      </c>
      <c r="N212" s="80" t="s">
        <v>1932</v>
      </c>
      <c r="O212" s="80" t="s">
        <v>23</v>
      </c>
      <c r="P212" s="80" t="s">
        <v>23</v>
      </c>
      <c r="Q212" s="80" t="s">
        <v>23</v>
      </c>
      <c r="R212" s="80" t="s">
        <v>2661</v>
      </c>
      <c r="S212" s="80" t="s">
        <v>29</v>
      </c>
      <c r="T212" s="80" t="s">
        <v>1933</v>
      </c>
      <c r="U212" s="80" t="s">
        <v>32</v>
      </c>
      <c r="V212" s="80" t="s">
        <v>1934</v>
      </c>
      <c r="W212" s="80" t="s">
        <v>24</v>
      </c>
      <c r="X212" s="80" t="s">
        <v>1935</v>
      </c>
      <c r="Y212" s="80" t="s">
        <v>29</v>
      </c>
      <c r="Z212" s="80" t="s">
        <v>1936</v>
      </c>
      <c r="AA212" s="80" t="s">
        <v>23</v>
      </c>
      <c r="AB212" s="80" t="s">
        <v>2661</v>
      </c>
      <c r="AC212" s="80" t="s">
        <v>29</v>
      </c>
      <c r="AD212" s="80" t="s">
        <v>1937</v>
      </c>
      <c r="AE212" s="80" t="s">
        <v>23</v>
      </c>
      <c r="AF212" s="80" t="s">
        <v>2661</v>
      </c>
      <c r="AG212" s="80" t="s">
        <v>26</v>
      </c>
      <c r="AH212" s="80" t="s">
        <v>1938</v>
      </c>
      <c r="AI212" s="80" t="s">
        <v>23</v>
      </c>
      <c r="AJ212" s="80" t="s">
        <v>2661</v>
      </c>
      <c r="AK212" s="80" t="s">
        <v>26</v>
      </c>
      <c r="AL212" s="80" t="s">
        <v>1939</v>
      </c>
    </row>
    <row r="213" spans="1:49" s="80" customFormat="1" ht="50.1" customHeight="1" x14ac:dyDescent="0.2">
      <c r="A213" s="3">
        <v>45373.495270104162</v>
      </c>
      <c r="B213" s="1" t="s">
        <v>2003</v>
      </c>
      <c r="C213" s="80" t="s">
        <v>2004</v>
      </c>
      <c r="D213" s="80" t="s">
        <v>23</v>
      </c>
      <c r="E213" s="80" t="s">
        <v>2661</v>
      </c>
      <c r="F213" s="80" t="s">
        <v>24</v>
      </c>
      <c r="G213" s="80" t="s">
        <v>2005</v>
      </c>
      <c r="H213" s="80" t="s">
        <v>23</v>
      </c>
      <c r="I213" s="80" t="s">
        <v>26</v>
      </c>
      <c r="J213" s="83" t="s">
        <v>2893</v>
      </c>
      <c r="K213" s="80" t="s">
        <v>26</v>
      </c>
      <c r="L213" s="80" t="s">
        <v>2006</v>
      </c>
      <c r="M213" s="80" t="s">
        <v>24</v>
      </c>
      <c r="N213" s="80" t="s">
        <v>2007</v>
      </c>
      <c r="O213" s="80" t="s">
        <v>23</v>
      </c>
      <c r="P213" s="80" t="s">
        <v>23</v>
      </c>
      <c r="Q213" s="80" t="s">
        <v>23</v>
      </c>
      <c r="R213" s="80" t="s">
        <v>2661</v>
      </c>
      <c r="S213" s="80" t="s">
        <v>26</v>
      </c>
      <c r="T213" s="80" t="s">
        <v>2008</v>
      </c>
      <c r="U213" s="80" t="s">
        <v>26</v>
      </c>
      <c r="V213" s="80" t="s">
        <v>2009</v>
      </c>
      <c r="W213" s="80" t="s">
        <v>24</v>
      </c>
      <c r="X213" s="80" t="s">
        <v>2010</v>
      </c>
      <c r="Y213" s="80" t="s">
        <v>24</v>
      </c>
      <c r="Z213" s="80" t="s">
        <v>2011</v>
      </c>
      <c r="AA213" s="80" t="s">
        <v>23</v>
      </c>
      <c r="AB213" s="80" t="s">
        <v>2661</v>
      </c>
      <c r="AC213" s="80" t="s">
        <v>24</v>
      </c>
      <c r="AD213" s="80" t="s">
        <v>2012</v>
      </c>
      <c r="AE213" s="80" t="s">
        <v>23</v>
      </c>
      <c r="AF213" s="80" t="s">
        <v>2661</v>
      </c>
      <c r="AG213" s="80" t="s">
        <v>29</v>
      </c>
      <c r="AH213" s="80" t="s">
        <v>2013</v>
      </c>
      <c r="AI213" s="80" t="s">
        <v>23</v>
      </c>
      <c r="AJ213" s="80" t="s">
        <v>2661</v>
      </c>
      <c r="AK213" s="80" t="s">
        <v>26</v>
      </c>
      <c r="AL213" s="80" t="s">
        <v>2014</v>
      </c>
    </row>
    <row r="214" spans="1:49" s="80" customFormat="1" ht="50.1" customHeight="1" x14ac:dyDescent="0.2">
      <c r="A214" s="3">
        <v>45371.408974849532</v>
      </c>
      <c r="B214" s="1" t="s">
        <v>1503</v>
      </c>
      <c r="C214" s="80" t="s">
        <v>1504</v>
      </c>
      <c r="D214" s="80" t="s">
        <v>20</v>
      </c>
      <c r="E214" s="80" t="s">
        <v>1505</v>
      </c>
      <c r="F214" s="80" t="s">
        <v>2661</v>
      </c>
      <c r="G214" s="80" t="s">
        <v>2661</v>
      </c>
      <c r="H214" s="80" t="s">
        <v>23</v>
      </c>
      <c r="I214" s="80" t="s">
        <v>32</v>
      </c>
      <c r="J214" s="83" t="s">
        <v>2894</v>
      </c>
      <c r="K214" s="80" t="s">
        <v>69</v>
      </c>
      <c r="L214" s="80" t="s">
        <v>1506</v>
      </c>
      <c r="M214" s="80" t="s">
        <v>69</v>
      </c>
      <c r="N214" s="80" t="s">
        <v>1507</v>
      </c>
      <c r="O214" s="80" t="s">
        <v>20</v>
      </c>
      <c r="P214" s="80" t="s">
        <v>20</v>
      </c>
      <c r="Q214" s="80" t="s">
        <v>23</v>
      </c>
      <c r="S214" s="80" t="s">
        <v>69</v>
      </c>
      <c r="T214" s="80" t="s">
        <v>1508</v>
      </c>
      <c r="U214" s="80" t="s">
        <v>69</v>
      </c>
      <c r="V214" s="80" t="s">
        <v>1508</v>
      </c>
      <c r="W214" s="80" t="s">
        <v>69</v>
      </c>
      <c r="X214" s="80" t="s">
        <v>1508</v>
      </c>
      <c r="Y214" s="80" t="s">
        <v>69</v>
      </c>
      <c r="Z214" s="80" t="s">
        <v>1508</v>
      </c>
      <c r="AA214" s="80" t="s">
        <v>23</v>
      </c>
      <c r="AB214" s="80" t="s">
        <v>2661</v>
      </c>
      <c r="AC214" s="80" t="s">
        <v>24</v>
      </c>
      <c r="AD214" s="80" t="s">
        <v>1509</v>
      </c>
      <c r="AE214" s="80" t="s">
        <v>23</v>
      </c>
      <c r="AF214" s="80" t="s">
        <v>2661</v>
      </c>
      <c r="AG214" s="80" t="s">
        <v>32</v>
      </c>
      <c r="AH214" s="80" t="s">
        <v>1510</v>
      </c>
      <c r="AI214" s="80" t="s">
        <v>20</v>
      </c>
      <c r="AJ214" s="80" t="s">
        <v>1511</v>
      </c>
      <c r="AK214" s="80" t="s">
        <v>2661</v>
      </c>
      <c r="AL214" s="80" t="s">
        <v>2661</v>
      </c>
    </row>
    <row r="215" spans="1:49" s="80" customFormat="1" ht="50.1" customHeight="1" x14ac:dyDescent="0.2">
      <c r="A215" s="3">
        <v>45372.394586076385</v>
      </c>
      <c r="B215" s="1" t="s">
        <v>548</v>
      </c>
      <c r="C215" s="80" t="s">
        <v>549</v>
      </c>
      <c r="D215" s="80" t="s">
        <v>23</v>
      </c>
      <c r="E215" s="80" t="s">
        <v>2661</v>
      </c>
      <c r="F215" s="80" t="s">
        <v>26</v>
      </c>
      <c r="G215" s="80" t="s">
        <v>550</v>
      </c>
      <c r="H215" s="80" t="s">
        <v>23</v>
      </c>
      <c r="I215" s="80" t="s">
        <v>29</v>
      </c>
      <c r="J215" s="83" t="s">
        <v>2895</v>
      </c>
      <c r="K215" s="80" t="s">
        <v>32</v>
      </c>
      <c r="L215" s="80" t="s">
        <v>551</v>
      </c>
      <c r="M215" s="80" t="s">
        <v>24</v>
      </c>
      <c r="N215" s="80" t="s">
        <v>552</v>
      </c>
      <c r="O215" s="80" t="s">
        <v>20</v>
      </c>
      <c r="P215" s="80" t="s">
        <v>23</v>
      </c>
      <c r="Q215" s="80" t="s">
        <v>23</v>
      </c>
      <c r="R215" s="80" t="s">
        <v>2661</v>
      </c>
      <c r="S215" s="80" t="s">
        <v>26</v>
      </c>
      <c r="T215" s="80" t="s">
        <v>553</v>
      </c>
      <c r="U215" s="80" t="s">
        <v>29</v>
      </c>
      <c r="V215" s="80" t="s">
        <v>554</v>
      </c>
      <c r="W215" s="80" t="s">
        <v>24</v>
      </c>
      <c r="X215" s="80" t="s">
        <v>555</v>
      </c>
      <c r="Y215" s="80" t="s">
        <v>26</v>
      </c>
      <c r="Z215" s="80" t="s">
        <v>556</v>
      </c>
      <c r="AA215" s="80" t="s">
        <v>23</v>
      </c>
      <c r="AB215" s="80" t="s">
        <v>2661</v>
      </c>
      <c r="AC215" s="80" t="s">
        <v>26</v>
      </c>
      <c r="AD215" s="80" t="s">
        <v>557</v>
      </c>
      <c r="AE215" s="80" t="s">
        <v>23</v>
      </c>
      <c r="AF215" s="80" t="s">
        <v>2661</v>
      </c>
      <c r="AG215" s="80" t="s">
        <v>24</v>
      </c>
      <c r="AH215" s="80" t="s">
        <v>558</v>
      </c>
      <c r="AI215" s="80" t="s">
        <v>20</v>
      </c>
      <c r="AJ215" s="80" t="s">
        <v>559</v>
      </c>
      <c r="AK215" s="80" t="s">
        <v>2661</v>
      </c>
      <c r="AL215" s="80" t="s">
        <v>2661</v>
      </c>
    </row>
    <row r="216" spans="1:49" s="80" customFormat="1" ht="50.1" customHeight="1" x14ac:dyDescent="0.2">
      <c r="A216" s="3">
        <v>45365.630293634254</v>
      </c>
      <c r="B216" s="1" t="s">
        <v>1636</v>
      </c>
      <c r="C216" s="80" t="s">
        <v>1637</v>
      </c>
      <c r="D216" s="80" t="s">
        <v>23</v>
      </c>
      <c r="E216" s="80" t="s">
        <v>2661</v>
      </c>
      <c r="F216" s="80" t="s">
        <v>26</v>
      </c>
      <c r="G216" s="80" t="s">
        <v>1638</v>
      </c>
      <c r="H216" s="80" t="s">
        <v>23</v>
      </c>
      <c r="I216" s="80" t="s">
        <v>26</v>
      </c>
      <c r="J216" s="83" t="s">
        <v>2770</v>
      </c>
      <c r="K216" s="80" t="s">
        <v>26</v>
      </c>
      <c r="L216" s="80" t="s">
        <v>1639</v>
      </c>
      <c r="M216" s="80" t="s">
        <v>26</v>
      </c>
      <c r="N216" s="80" t="s">
        <v>1640</v>
      </c>
      <c r="O216" s="80" t="s">
        <v>23</v>
      </c>
      <c r="P216" s="80" t="s">
        <v>23</v>
      </c>
      <c r="Q216" s="80" t="s">
        <v>23</v>
      </c>
      <c r="R216" s="80" t="s">
        <v>2661</v>
      </c>
      <c r="S216" s="80" t="s">
        <v>26</v>
      </c>
      <c r="T216" s="80" t="s">
        <v>1641</v>
      </c>
      <c r="U216" s="80" t="s">
        <v>24</v>
      </c>
      <c r="V216" s="80" t="s">
        <v>1642</v>
      </c>
      <c r="W216" s="80" t="s">
        <v>69</v>
      </c>
      <c r="X216" s="80" t="s">
        <v>1643</v>
      </c>
      <c r="Y216" s="80" t="s">
        <v>69</v>
      </c>
      <c r="Z216" s="80" t="s">
        <v>1644</v>
      </c>
      <c r="AA216" s="80" t="s">
        <v>23</v>
      </c>
      <c r="AB216" s="80" t="s">
        <v>2661</v>
      </c>
      <c r="AC216" s="80" t="s">
        <v>32</v>
      </c>
      <c r="AD216" s="80" t="s">
        <v>1645</v>
      </c>
      <c r="AE216" s="80" t="s">
        <v>23</v>
      </c>
      <c r="AF216" s="80" t="s">
        <v>2661</v>
      </c>
      <c r="AG216" s="80" t="s">
        <v>26</v>
      </c>
      <c r="AH216" s="80" t="s">
        <v>1646</v>
      </c>
      <c r="AI216" s="80" t="s">
        <v>23</v>
      </c>
      <c r="AJ216" s="80" t="s">
        <v>2661</v>
      </c>
      <c r="AK216" s="80" t="s">
        <v>32</v>
      </c>
      <c r="AL216" s="80" t="s">
        <v>1647</v>
      </c>
    </row>
    <row r="217" spans="1:49" s="80" customFormat="1" ht="50.1" customHeight="1" x14ac:dyDescent="0.2">
      <c r="A217" s="3">
        <v>45364.607620370371</v>
      </c>
      <c r="B217" s="1" t="s">
        <v>74</v>
      </c>
      <c r="C217" s="80" t="s">
        <v>75</v>
      </c>
      <c r="D217" s="80" t="s">
        <v>23</v>
      </c>
      <c r="E217" s="80" t="s">
        <v>2661</v>
      </c>
      <c r="F217" s="80" t="s">
        <v>26</v>
      </c>
      <c r="G217" s="80" t="s">
        <v>76</v>
      </c>
      <c r="H217" s="80" t="s">
        <v>23</v>
      </c>
      <c r="I217" s="80" t="s">
        <v>26</v>
      </c>
      <c r="J217" s="83" t="s">
        <v>2896</v>
      </c>
      <c r="K217" s="80" t="s">
        <v>26</v>
      </c>
      <c r="L217" s="80" t="s">
        <v>77</v>
      </c>
      <c r="M217" s="80" t="s">
        <v>24</v>
      </c>
      <c r="N217" s="80" t="s">
        <v>78</v>
      </c>
      <c r="O217" s="80" t="s">
        <v>23</v>
      </c>
      <c r="P217" s="80" t="s">
        <v>23</v>
      </c>
      <c r="Q217" s="80" t="s">
        <v>20</v>
      </c>
      <c r="R217" s="80" t="s">
        <v>79</v>
      </c>
      <c r="S217" s="80" t="s">
        <v>2661</v>
      </c>
      <c r="T217" s="80" t="s">
        <v>2661</v>
      </c>
      <c r="U217" s="80" t="s">
        <v>2661</v>
      </c>
      <c r="V217" s="80" t="s">
        <v>2661</v>
      </c>
      <c r="W217" s="80" t="s">
        <v>2661</v>
      </c>
      <c r="X217" s="80" t="s">
        <v>2661</v>
      </c>
      <c r="Y217" s="80" t="s">
        <v>2661</v>
      </c>
      <c r="Z217" s="80" t="s">
        <v>2661</v>
      </c>
      <c r="AA217" s="80" t="s">
        <v>23</v>
      </c>
      <c r="AB217" s="80" t="s">
        <v>2661</v>
      </c>
      <c r="AC217" s="80" t="s">
        <v>24</v>
      </c>
      <c r="AD217" s="80" t="s">
        <v>81</v>
      </c>
      <c r="AE217" s="80" t="s">
        <v>23</v>
      </c>
      <c r="AF217" s="80" t="s">
        <v>2661</v>
      </c>
      <c r="AG217" s="80" t="s">
        <v>26</v>
      </c>
      <c r="AH217" s="80" t="s">
        <v>82</v>
      </c>
      <c r="AI217" s="80" t="s">
        <v>23</v>
      </c>
      <c r="AJ217" s="80" t="s">
        <v>2661</v>
      </c>
      <c r="AK217" s="80" t="s">
        <v>24</v>
      </c>
      <c r="AL217" s="80" t="s">
        <v>83</v>
      </c>
    </row>
    <row r="218" spans="1:49" s="80" customFormat="1" ht="50.1" customHeight="1" x14ac:dyDescent="0.2">
      <c r="A218" s="37">
        <v>45385.640156678237</v>
      </c>
      <c r="B218" s="38" t="s">
        <v>2703</v>
      </c>
      <c r="C218" s="81" t="s">
        <v>2704</v>
      </c>
      <c r="D218" s="80" t="s">
        <v>20</v>
      </c>
      <c r="E218" s="81" t="s">
        <v>2705</v>
      </c>
      <c r="F218" s="81" t="s">
        <v>2661</v>
      </c>
      <c r="G218" s="81" t="s">
        <v>2661</v>
      </c>
      <c r="H218" s="81" t="s">
        <v>23</v>
      </c>
      <c r="I218" s="81" t="s">
        <v>24</v>
      </c>
      <c r="J218" s="78" t="s">
        <v>2897</v>
      </c>
      <c r="K218" s="81" t="s">
        <v>32</v>
      </c>
      <c r="L218" s="81" t="s">
        <v>2706</v>
      </c>
      <c r="M218" s="81" t="s">
        <v>26</v>
      </c>
      <c r="N218" s="81" t="s">
        <v>2707</v>
      </c>
      <c r="O218" s="81" t="s">
        <v>20</v>
      </c>
      <c r="P218" s="81" t="s">
        <v>20</v>
      </c>
      <c r="Q218" s="81" t="s">
        <v>23</v>
      </c>
      <c r="R218" s="81" t="s">
        <v>2661</v>
      </c>
      <c r="S218" s="81" t="s">
        <v>26</v>
      </c>
      <c r="T218" s="81" t="s">
        <v>2708</v>
      </c>
      <c r="U218" s="81" t="s">
        <v>24</v>
      </c>
      <c r="V218" s="81" t="s">
        <v>2709</v>
      </c>
      <c r="W218" s="81" t="s">
        <v>32</v>
      </c>
      <c r="X218" s="81" t="s">
        <v>2710</v>
      </c>
      <c r="Y218" s="81" t="s">
        <v>69</v>
      </c>
      <c r="Z218" s="81" t="s">
        <v>2711</v>
      </c>
      <c r="AA218" s="81" t="s">
        <v>23</v>
      </c>
      <c r="AB218" s="81" t="s">
        <v>2661</v>
      </c>
      <c r="AC218" s="81" t="s">
        <v>24</v>
      </c>
      <c r="AD218" s="81" t="s">
        <v>2712</v>
      </c>
      <c r="AE218" s="81" t="s">
        <v>23</v>
      </c>
      <c r="AF218" s="81" t="s">
        <v>2661</v>
      </c>
      <c r="AG218" s="81" t="s">
        <v>24</v>
      </c>
      <c r="AH218" s="81" t="s">
        <v>2713</v>
      </c>
      <c r="AI218" s="81" t="s">
        <v>23</v>
      </c>
      <c r="AJ218" s="81" t="s">
        <v>2661</v>
      </c>
      <c r="AK218" s="81" t="s">
        <v>26</v>
      </c>
      <c r="AL218" s="81" t="s">
        <v>2714</v>
      </c>
      <c r="AM218" s="81" t="s">
        <v>2661</v>
      </c>
      <c r="AN218" s="81" t="s">
        <v>2661</v>
      </c>
      <c r="AO218" s="81" t="s">
        <v>2661</v>
      </c>
      <c r="AP218" s="81" t="s">
        <v>2661</v>
      </c>
      <c r="AQ218" s="81" t="s">
        <v>2661</v>
      </c>
      <c r="AR218" s="81" t="s">
        <v>2661</v>
      </c>
      <c r="AS218" s="81" t="s">
        <v>2661</v>
      </c>
      <c r="AT218" s="81" t="s">
        <v>2661</v>
      </c>
      <c r="AU218" s="81" t="s">
        <v>2661</v>
      </c>
      <c r="AV218" s="81" t="s">
        <v>2661</v>
      </c>
      <c r="AW218" s="81" t="s">
        <v>2661</v>
      </c>
    </row>
    <row r="219" spans="1:49" s="80" customFormat="1" ht="50.1" customHeight="1" x14ac:dyDescent="0.2">
      <c r="A219" s="3">
        <v>45334.603742858795</v>
      </c>
      <c r="B219" s="1" t="s">
        <v>227</v>
      </c>
      <c r="C219" s="80" t="s">
        <v>228</v>
      </c>
      <c r="D219" s="80" t="s">
        <v>23</v>
      </c>
      <c r="E219" s="80" t="s">
        <v>2661</v>
      </c>
      <c r="F219" s="80" t="s">
        <v>24</v>
      </c>
      <c r="G219" s="80" t="s">
        <v>229</v>
      </c>
      <c r="H219" s="80" t="s">
        <v>23</v>
      </c>
      <c r="I219" s="80" t="s">
        <v>24</v>
      </c>
      <c r="J219" s="83" t="s">
        <v>2898</v>
      </c>
      <c r="K219" s="80" t="s">
        <v>24</v>
      </c>
      <c r="L219" s="80" t="s">
        <v>230</v>
      </c>
      <c r="M219" s="80" t="s">
        <v>26</v>
      </c>
      <c r="N219" s="80" t="s">
        <v>231</v>
      </c>
      <c r="O219" s="80" t="s">
        <v>23</v>
      </c>
      <c r="P219" s="80" t="s">
        <v>23</v>
      </c>
      <c r="Q219" s="80" t="s">
        <v>23</v>
      </c>
      <c r="R219" s="80" t="s">
        <v>2661</v>
      </c>
      <c r="S219" s="80" t="s">
        <v>24</v>
      </c>
      <c r="T219" s="80" t="s">
        <v>232</v>
      </c>
      <c r="U219" s="80" t="s">
        <v>24</v>
      </c>
      <c r="V219" s="80" t="s">
        <v>233</v>
      </c>
      <c r="W219" s="80" t="s">
        <v>24</v>
      </c>
      <c r="X219" s="80" t="s">
        <v>234</v>
      </c>
      <c r="Y219" s="80" t="s">
        <v>24</v>
      </c>
      <c r="Z219" s="80" t="s">
        <v>235</v>
      </c>
      <c r="AA219" s="80" t="s">
        <v>23</v>
      </c>
      <c r="AB219" s="80" t="s">
        <v>2661</v>
      </c>
      <c r="AC219" s="80" t="s">
        <v>24</v>
      </c>
      <c r="AD219" s="80" t="s">
        <v>236</v>
      </c>
      <c r="AE219" s="80" t="s">
        <v>23</v>
      </c>
      <c r="AF219" s="80" t="s">
        <v>2661</v>
      </c>
      <c r="AG219" s="80" t="s">
        <v>24</v>
      </c>
      <c r="AH219" s="80" t="s">
        <v>237</v>
      </c>
      <c r="AI219" s="80" t="s">
        <v>23</v>
      </c>
      <c r="AJ219" s="80" t="s">
        <v>2661</v>
      </c>
      <c r="AK219" s="80" t="s">
        <v>24</v>
      </c>
      <c r="AL219" s="80" t="s">
        <v>238</v>
      </c>
    </row>
    <row r="220" spans="1:49" s="80" customFormat="1" ht="50.1" customHeight="1" x14ac:dyDescent="0.2">
      <c r="A220" s="3">
        <v>45377.940952430552</v>
      </c>
      <c r="B220" s="1" t="s">
        <v>2246</v>
      </c>
      <c r="C220" s="80" t="s">
        <v>2247</v>
      </c>
      <c r="D220" s="80" t="s">
        <v>23</v>
      </c>
      <c r="E220" s="80" t="s">
        <v>2661</v>
      </c>
      <c r="F220" s="80" t="s">
        <v>26</v>
      </c>
      <c r="G220" s="80" t="s">
        <v>2248</v>
      </c>
      <c r="H220" s="80" t="s">
        <v>23</v>
      </c>
      <c r="I220" s="80" t="s">
        <v>26</v>
      </c>
      <c r="J220" s="83" t="s">
        <v>2899</v>
      </c>
      <c r="K220" s="80" t="s">
        <v>32</v>
      </c>
      <c r="L220" s="80" t="s">
        <v>2249</v>
      </c>
      <c r="M220" s="80" t="s">
        <v>24</v>
      </c>
      <c r="N220" s="80" t="s">
        <v>2250</v>
      </c>
      <c r="O220" s="80" t="s">
        <v>20</v>
      </c>
      <c r="P220" s="80" t="s">
        <v>20</v>
      </c>
      <c r="Q220" s="80" t="s">
        <v>23</v>
      </c>
      <c r="R220" s="80" t="s">
        <v>2661</v>
      </c>
      <c r="S220" s="80" t="s">
        <v>24</v>
      </c>
      <c r="T220" s="80" t="s">
        <v>2251</v>
      </c>
      <c r="U220" s="80" t="s">
        <v>29</v>
      </c>
      <c r="V220" s="80" t="s">
        <v>2252</v>
      </c>
      <c r="W220" s="80" t="s">
        <v>29</v>
      </c>
      <c r="X220" s="80" t="s">
        <v>2253</v>
      </c>
      <c r="Y220" s="80" t="s">
        <v>29</v>
      </c>
      <c r="Z220" s="80" t="s">
        <v>2254</v>
      </c>
      <c r="AA220" s="80" t="s">
        <v>23</v>
      </c>
      <c r="AB220" s="80" t="s">
        <v>2661</v>
      </c>
      <c r="AC220" s="80" t="s">
        <v>24</v>
      </c>
      <c r="AD220" s="80" t="s">
        <v>2255</v>
      </c>
      <c r="AE220" s="80" t="s">
        <v>23</v>
      </c>
      <c r="AF220" s="80" t="s">
        <v>2661</v>
      </c>
      <c r="AG220" s="80" t="s">
        <v>24</v>
      </c>
      <c r="AH220" s="80" t="s">
        <v>2256</v>
      </c>
      <c r="AI220" s="80" t="s">
        <v>23</v>
      </c>
      <c r="AJ220" s="80" t="s">
        <v>2661</v>
      </c>
      <c r="AK220" s="80" t="s">
        <v>26</v>
      </c>
      <c r="AL220" s="80" t="s">
        <v>2257</v>
      </c>
    </row>
    <row r="221" spans="1:49" s="80" customFormat="1" ht="50.1" customHeight="1" x14ac:dyDescent="0.2">
      <c r="A221" s="3">
        <v>45345.543951817126</v>
      </c>
      <c r="B221" s="1" t="s">
        <v>988</v>
      </c>
      <c r="C221" s="80" t="s">
        <v>989</v>
      </c>
      <c r="D221" s="80" t="s">
        <v>23</v>
      </c>
      <c r="E221" s="80" t="s">
        <v>2661</v>
      </c>
      <c r="F221" s="80" t="s">
        <v>26</v>
      </c>
      <c r="G221" s="80" t="s">
        <v>990</v>
      </c>
      <c r="H221" s="80" t="s">
        <v>23</v>
      </c>
      <c r="I221" s="80" t="s">
        <v>24</v>
      </c>
      <c r="J221" s="83" t="s">
        <v>2888</v>
      </c>
      <c r="K221" s="80" t="s">
        <v>24</v>
      </c>
      <c r="L221" s="80" t="s">
        <v>991</v>
      </c>
      <c r="M221" s="80" t="s">
        <v>24</v>
      </c>
      <c r="N221" s="80" t="s">
        <v>992</v>
      </c>
      <c r="O221" s="80" t="s">
        <v>23</v>
      </c>
      <c r="P221" s="80" t="s">
        <v>23</v>
      </c>
      <c r="Q221" s="80" t="s">
        <v>20</v>
      </c>
      <c r="R221" s="80" t="s">
        <v>993</v>
      </c>
      <c r="S221" s="80" t="s">
        <v>2661</v>
      </c>
      <c r="T221" s="80" t="s">
        <v>2661</v>
      </c>
      <c r="U221" s="80" t="s">
        <v>2661</v>
      </c>
      <c r="V221" s="80" t="s">
        <v>2661</v>
      </c>
      <c r="W221" s="80" t="s">
        <v>2661</v>
      </c>
      <c r="X221" s="80" t="s">
        <v>2661</v>
      </c>
      <c r="Y221" s="80" t="s">
        <v>2661</v>
      </c>
      <c r="Z221" s="80" t="s">
        <v>2661</v>
      </c>
      <c r="AA221" s="80" t="s">
        <v>23</v>
      </c>
      <c r="AB221" s="80" t="s">
        <v>2661</v>
      </c>
      <c r="AC221" s="80" t="s">
        <v>24</v>
      </c>
      <c r="AD221" s="80" t="s">
        <v>994</v>
      </c>
      <c r="AE221" s="80" t="s">
        <v>23</v>
      </c>
      <c r="AF221" s="80" t="s">
        <v>2661</v>
      </c>
      <c r="AG221" s="80" t="s">
        <v>24</v>
      </c>
      <c r="AH221" s="80" t="s">
        <v>995</v>
      </c>
      <c r="AI221" s="80" t="s">
        <v>20</v>
      </c>
      <c r="AJ221" s="80" t="s">
        <v>996</v>
      </c>
      <c r="AK221" s="80" t="s">
        <v>2661</v>
      </c>
      <c r="AL221" s="80" t="s">
        <v>2661</v>
      </c>
    </row>
    <row r="222" spans="1:49" s="80" customFormat="1" ht="50.1" customHeight="1" x14ac:dyDescent="0.2">
      <c r="A222" s="3">
        <v>45377.632554166667</v>
      </c>
      <c r="B222" s="1" t="s">
        <v>2215</v>
      </c>
      <c r="C222" s="80" t="s">
        <v>2216</v>
      </c>
      <c r="D222" s="80" t="s">
        <v>23</v>
      </c>
      <c r="E222" s="80" t="s">
        <v>2661</v>
      </c>
      <c r="F222" s="80" t="s">
        <v>24</v>
      </c>
      <c r="G222" s="80" t="s">
        <v>2217</v>
      </c>
      <c r="H222" s="80" t="s">
        <v>23</v>
      </c>
      <c r="I222" s="80" t="s">
        <v>24</v>
      </c>
      <c r="J222" s="83" t="s">
        <v>2900</v>
      </c>
      <c r="K222" s="80" t="s">
        <v>26</v>
      </c>
      <c r="L222" s="80" t="s">
        <v>2218</v>
      </c>
      <c r="M222" s="80" t="s">
        <v>26</v>
      </c>
      <c r="N222" s="80" t="s">
        <v>2219</v>
      </c>
      <c r="O222" s="80" t="s">
        <v>23</v>
      </c>
      <c r="P222" s="80" t="s">
        <v>23</v>
      </c>
      <c r="Q222" s="80" t="s">
        <v>20</v>
      </c>
      <c r="R222" s="80" t="s">
        <v>2220</v>
      </c>
      <c r="S222" s="80" t="s">
        <v>2661</v>
      </c>
      <c r="T222" s="80" t="s">
        <v>2661</v>
      </c>
      <c r="U222" s="80" t="s">
        <v>2661</v>
      </c>
      <c r="V222" s="80" t="s">
        <v>2661</v>
      </c>
      <c r="W222" s="80" t="s">
        <v>2661</v>
      </c>
      <c r="X222" s="80" t="s">
        <v>2661</v>
      </c>
      <c r="Y222" s="80" t="s">
        <v>2661</v>
      </c>
      <c r="Z222" s="80" t="s">
        <v>2661</v>
      </c>
      <c r="AA222" s="80" t="s">
        <v>23</v>
      </c>
      <c r="AB222" s="80" t="s">
        <v>2661</v>
      </c>
      <c r="AC222" s="80" t="s">
        <v>26</v>
      </c>
      <c r="AD222" s="80" t="s">
        <v>2221</v>
      </c>
      <c r="AE222" s="80" t="s">
        <v>23</v>
      </c>
      <c r="AF222" s="80" t="s">
        <v>2661</v>
      </c>
      <c r="AG222" s="80" t="s">
        <v>24</v>
      </c>
      <c r="AH222" s="80" t="s">
        <v>2222</v>
      </c>
      <c r="AI222" s="80" t="s">
        <v>23</v>
      </c>
      <c r="AJ222" s="80" t="s">
        <v>2661</v>
      </c>
      <c r="AK222" s="80" t="s">
        <v>24</v>
      </c>
      <c r="AL222" s="80" t="s">
        <v>2223</v>
      </c>
    </row>
    <row r="223" spans="1:49" s="80" customFormat="1" ht="50.1" customHeight="1" x14ac:dyDescent="0.2">
      <c r="A223" s="3">
        <v>45307.627763576384</v>
      </c>
      <c r="B223" s="1" t="s">
        <v>331</v>
      </c>
      <c r="C223" s="80" t="s">
        <v>332</v>
      </c>
      <c r="D223" s="80" t="s">
        <v>23</v>
      </c>
      <c r="E223" s="80" t="s">
        <v>2661</v>
      </c>
      <c r="F223" s="80" t="s">
        <v>24</v>
      </c>
      <c r="G223" s="80" t="s">
        <v>333</v>
      </c>
      <c r="H223" s="80" t="s">
        <v>23</v>
      </c>
      <c r="I223" s="80" t="s">
        <v>24</v>
      </c>
      <c r="J223" s="83" t="s">
        <v>334</v>
      </c>
      <c r="K223" s="80" t="s">
        <v>24</v>
      </c>
      <c r="L223" s="80" t="s">
        <v>334</v>
      </c>
      <c r="M223" s="80" t="s">
        <v>24</v>
      </c>
      <c r="N223" s="80" t="s">
        <v>334</v>
      </c>
      <c r="O223" s="80" t="s">
        <v>23</v>
      </c>
      <c r="P223" s="80" t="s">
        <v>23</v>
      </c>
      <c r="Q223" s="80" t="s">
        <v>23</v>
      </c>
      <c r="R223" s="80" t="s">
        <v>2661</v>
      </c>
      <c r="S223" s="80" t="s">
        <v>24</v>
      </c>
      <c r="T223" s="80" t="s">
        <v>335</v>
      </c>
      <c r="U223" s="80" t="s">
        <v>24</v>
      </c>
      <c r="V223" s="80" t="s">
        <v>336</v>
      </c>
      <c r="W223" s="80" t="s">
        <v>29</v>
      </c>
      <c r="X223" s="80" t="s">
        <v>337</v>
      </c>
      <c r="Y223" s="80" t="s">
        <v>14</v>
      </c>
      <c r="Z223" s="80" t="s">
        <v>338</v>
      </c>
      <c r="AA223" s="80" t="s">
        <v>23</v>
      </c>
      <c r="AB223" s="80" t="s">
        <v>2661</v>
      </c>
      <c r="AC223" s="80" t="s">
        <v>24</v>
      </c>
      <c r="AD223" s="80" t="s">
        <v>339</v>
      </c>
      <c r="AE223" s="80" t="s">
        <v>23</v>
      </c>
      <c r="AF223" s="80" t="s">
        <v>2661</v>
      </c>
      <c r="AG223" s="80" t="s">
        <v>26</v>
      </c>
      <c r="AH223" s="80" t="s">
        <v>340</v>
      </c>
      <c r="AI223" s="80" t="s">
        <v>23</v>
      </c>
      <c r="AJ223" s="80" t="s">
        <v>2661</v>
      </c>
      <c r="AK223" s="80" t="s">
        <v>29</v>
      </c>
      <c r="AL223" s="80" t="s">
        <v>341</v>
      </c>
    </row>
    <row r="224" spans="1:49" s="80" customFormat="1" ht="50.1" customHeight="1" x14ac:dyDescent="0.2">
      <c r="A224" s="3">
        <v>45350.609235416661</v>
      </c>
      <c r="B224" s="1" t="s">
        <v>185</v>
      </c>
      <c r="C224" s="80" t="s">
        <v>186</v>
      </c>
      <c r="D224" s="80" t="s">
        <v>20</v>
      </c>
      <c r="E224" s="80" t="s">
        <v>187</v>
      </c>
      <c r="F224" s="80" t="s">
        <v>2661</v>
      </c>
      <c r="G224" s="80" t="s">
        <v>2661</v>
      </c>
      <c r="H224" s="80" t="s">
        <v>23</v>
      </c>
      <c r="I224" s="80" t="s">
        <v>26</v>
      </c>
      <c r="J224" s="83" t="s">
        <v>2901</v>
      </c>
      <c r="K224" s="80" t="s">
        <v>69</v>
      </c>
      <c r="L224" s="80" t="s">
        <v>188</v>
      </c>
      <c r="M224" s="80" t="s">
        <v>69</v>
      </c>
      <c r="N224" s="80" t="s">
        <v>189</v>
      </c>
      <c r="O224" s="80" t="s">
        <v>20</v>
      </c>
      <c r="P224" s="80" t="s">
        <v>23</v>
      </c>
      <c r="Q224" s="80" t="s">
        <v>23</v>
      </c>
      <c r="R224" s="80" t="s">
        <v>2661</v>
      </c>
      <c r="S224" s="80" t="s">
        <v>26</v>
      </c>
      <c r="T224" s="80" t="s">
        <v>190</v>
      </c>
      <c r="U224" s="80" t="s">
        <v>26</v>
      </c>
      <c r="V224" s="80" t="s">
        <v>191</v>
      </c>
      <c r="W224" s="80" t="s">
        <v>14</v>
      </c>
      <c r="X224" s="80" t="s">
        <v>192</v>
      </c>
      <c r="Y224" s="80" t="s">
        <v>69</v>
      </c>
      <c r="Z224" s="80" t="s">
        <v>193</v>
      </c>
      <c r="AA224" s="80" t="s">
        <v>23</v>
      </c>
      <c r="AB224" s="80" t="s">
        <v>2661</v>
      </c>
      <c r="AC224" s="80" t="s">
        <v>29</v>
      </c>
      <c r="AD224" s="80" t="s">
        <v>194</v>
      </c>
      <c r="AE224" s="80" t="s">
        <v>23</v>
      </c>
      <c r="AF224" s="80" t="s">
        <v>2661</v>
      </c>
      <c r="AG224" s="80" t="s">
        <v>32</v>
      </c>
      <c r="AH224" s="80" t="s">
        <v>195</v>
      </c>
      <c r="AI224" s="80" t="s">
        <v>20</v>
      </c>
      <c r="AJ224" s="80" t="s">
        <v>196</v>
      </c>
      <c r="AK224" s="80" t="s">
        <v>2661</v>
      </c>
      <c r="AL224" s="80" t="s">
        <v>2661</v>
      </c>
    </row>
    <row r="225" spans="1:49" s="80" customFormat="1" ht="50.1" customHeight="1" x14ac:dyDescent="0.2">
      <c r="A225" s="3">
        <v>45348.425157256941</v>
      </c>
      <c r="B225" s="1" t="s">
        <v>1222</v>
      </c>
      <c r="C225" s="80" t="s">
        <v>1223</v>
      </c>
      <c r="D225" s="80" t="s">
        <v>23</v>
      </c>
      <c r="E225" s="80" t="s">
        <v>2661</v>
      </c>
      <c r="F225" s="80" t="s">
        <v>32</v>
      </c>
      <c r="G225" s="80" t="s">
        <v>1224</v>
      </c>
      <c r="H225" s="80" t="s">
        <v>23</v>
      </c>
      <c r="I225" s="80" t="s">
        <v>32</v>
      </c>
      <c r="J225" s="83" t="s">
        <v>2902</v>
      </c>
      <c r="K225" s="80" t="s">
        <v>32</v>
      </c>
      <c r="L225" s="80" t="s">
        <v>1225</v>
      </c>
      <c r="M225" s="80" t="s">
        <v>32</v>
      </c>
      <c r="N225" s="80" t="s">
        <v>1226</v>
      </c>
      <c r="O225" s="80" t="s">
        <v>23</v>
      </c>
      <c r="P225" s="80" t="s">
        <v>23</v>
      </c>
      <c r="Q225" s="80" t="s">
        <v>23</v>
      </c>
      <c r="R225" s="80" t="s">
        <v>2661</v>
      </c>
      <c r="S225" s="80" t="s">
        <v>32</v>
      </c>
      <c r="T225" s="80" t="s">
        <v>1227</v>
      </c>
      <c r="U225" s="80" t="s">
        <v>32</v>
      </c>
      <c r="V225" s="80" t="s">
        <v>1228</v>
      </c>
      <c r="W225" s="80" t="s">
        <v>32</v>
      </c>
      <c r="X225" s="80" t="s">
        <v>1229</v>
      </c>
      <c r="Y225" s="80" t="s">
        <v>32</v>
      </c>
      <c r="Z225" s="80" t="s">
        <v>1229</v>
      </c>
      <c r="AA225" s="80" t="s">
        <v>23</v>
      </c>
      <c r="AB225" s="80" t="s">
        <v>2661</v>
      </c>
      <c r="AC225" s="80" t="s">
        <v>26</v>
      </c>
      <c r="AD225" s="80" t="s">
        <v>1230</v>
      </c>
      <c r="AE225" s="80" t="s">
        <v>23</v>
      </c>
      <c r="AF225" s="80" t="s">
        <v>2661</v>
      </c>
      <c r="AG225" s="80" t="s">
        <v>32</v>
      </c>
      <c r="AH225" s="80" t="s">
        <v>1231</v>
      </c>
      <c r="AI225" s="80" t="s">
        <v>23</v>
      </c>
      <c r="AJ225" s="80" t="s">
        <v>2661</v>
      </c>
      <c r="AK225" s="80" t="s">
        <v>26</v>
      </c>
      <c r="AL225" s="80" t="s">
        <v>1232</v>
      </c>
    </row>
    <row r="226" spans="1:49" s="80" customFormat="1" ht="50.1" customHeight="1" x14ac:dyDescent="0.2">
      <c r="A226" s="3">
        <v>45373.452094016204</v>
      </c>
      <c r="B226" s="1" t="s">
        <v>816</v>
      </c>
      <c r="C226" s="80" t="s">
        <v>817</v>
      </c>
      <c r="D226" s="80" t="s">
        <v>20</v>
      </c>
      <c r="E226" s="80" t="s">
        <v>818</v>
      </c>
      <c r="F226" s="80" t="s">
        <v>2661</v>
      </c>
      <c r="G226" s="80" t="s">
        <v>2661</v>
      </c>
      <c r="H226" s="80" t="s">
        <v>23</v>
      </c>
      <c r="I226" s="80" t="s">
        <v>26</v>
      </c>
      <c r="J226" s="83" t="s">
        <v>2903</v>
      </c>
      <c r="K226" s="80" t="s">
        <v>32</v>
      </c>
      <c r="L226" s="80" t="s">
        <v>819</v>
      </c>
      <c r="M226" s="80" t="s">
        <v>26</v>
      </c>
      <c r="N226" s="80" t="s">
        <v>820</v>
      </c>
      <c r="O226" s="80" t="s">
        <v>23</v>
      </c>
      <c r="P226" s="80" t="s">
        <v>23</v>
      </c>
      <c r="Q226" s="80" t="s">
        <v>23</v>
      </c>
      <c r="R226" s="80" t="s">
        <v>2661</v>
      </c>
      <c r="S226" s="80" t="s">
        <v>32</v>
      </c>
      <c r="T226" s="80" t="s">
        <v>821</v>
      </c>
      <c r="U226" s="80" t="s">
        <v>26</v>
      </c>
      <c r="V226" s="80" t="s">
        <v>822</v>
      </c>
      <c r="W226" s="80" t="s">
        <v>69</v>
      </c>
      <c r="X226" s="80" t="s">
        <v>823</v>
      </c>
      <c r="Y226" s="80" t="s">
        <v>24</v>
      </c>
      <c r="Z226" s="80" t="s">
        <v>824</v>
      </c>
      <c r="AA226" s="80" t="s">
        <v>23</v>
      </c>
      <c r="AB226" s="80" t="s">
        <v>2661</v>
      </c>
      <c r="AC226" s="80" t="s">
        <v>32</v>
      </c>
      <c r="AD226" s="80" t="s">
        <v>825</v>
      </c>
      <c r="AE226" s="80" t="s">
        <v>23</v>
      </c>
      <c r="AF226" s="80" t="s">
        <v>2661</v>
      </c>
      <c r="AG226" s="80" t="s">
        <v>26</v>
      </c>
      <c r="AH226" s="80" t="s">
        <v>826</v>
      </c>
      <c r="AI226" s="80" t="s">
        <v>23</v>
      </c>
      <c r="AJ226" s="80" t="s">
        <v>2661</v>
      </c>
      <c r="AK226" s="80" t="s">
        <v>24</v>
      </c>
      <c r="AL226" s="80" t="s">
        <v>827</v>
      </c>
    </row>
    <row r="227" spans="1:49" s="80" customFormat="1" ht="50.1" customHeight="1" x14ac:dyDescent="0.2">
      <c r="A227" s="3">
        <v>45379.506080173611</v>
      </c>
      <c r="B227" s="1" t="s">
        <v>197</v>
      </c>
      <c r="C227" s="80" t="s">
        <v>198</v>
      </c>
      <c r="D227" s="80" t="s">
        <v>20</v>
      </c>
      <c r="E227" s="80" t="s">
        <v>199</v>
      </c>
      <c r="F227" s="80" t="s">
        <v>2661</v>
      </c>
      <c r="G227" s="80" t="s">
        <v>2661</v>
      </c>
      <c r="H227" s="80" t="s">
        <v>23</v>
      </c>
      <c r="I227" s="80" t="s">
        <v>32</v>
      </c>
      <c r="J227" s="83" t="s">
        <v>2904</v>
      </c>
      <c r="K227" s="80" t="s">
        <v>69</v>
      </c>
      <c r="L227" s="80" t="s">
        <v>200</v>
      </c>
      <c r="M227" s="80" t="s">
        <v>26</v>
      </c>
      <c r="N227" s="80" t="s">
        <v>201</v>
      </c>
      <c r="O227" s="80" t="s">
        <v>20</v>
      </c>
      <c r="P227" s="80" t="s">
        <v>20</v>
      </c>
      <c r="Q227" s="80" t="s">
        <v>23</v>
      </c>
      <c r="R227" s="80" t="s">
        <v>2661</v>
      </c>
      <c r="S227" s="80" t="s">
        <v>24</v>
      </c>
      <c r="T227" s="80" t="s">
        <v>202</v>
      </c>
      <c r="U227" s="80" t="s">
        <v>32</v>
      </c>
      <c r="V227" s="80" t="s">
        <v>195</v>
      </c>
      <c r="W227" s="80" t="s">
        <v>69</v>
      </c>
      <c r="X227" s="80" t="s">
        <v>14</v>
      </c>
      <c r="Y227" s="80" t="s">
        <v>24</v>
      </c>
      <c r="Z227" s="80" t="s">
        <v>203</v>
      </c>
      <c r="AA227" s="80" t="s">
        <v>23</v>
      </c>
      <c r="AB227" s="80" t="s">
        <v>2661</v>
      </c>
      <c r="AC227" s="80" t="s">
        <v>26</v>
      </c>
      <c r="AD227" s="80" t="s">
        <v>204</v>
      </c>
      <c r="AE227" s="80" t="s">
        <v>23</v>
      </c>
      <c r="AF227" s="80" t="s">
        <v>2661</v>
      </c>
      <c r="AG227" s="80" t="s">
        <v>69</v>
      </c>
      <c r="AH227" s="80" t="s">
        <v>205</v>
      </c>
      <c r="AI227" s="80" t="s">
        <v>23</v>
      </c>
      <c r="AJ227" s="80" t="s">
        <v>2661</v>
      </c>
      <c r="AK227" s="80" t="s">
        <v>26</v>
      </c>
      <c r="AL227" s="80" t="s">
        <v>206</v>
      </c>
    </row>
    <row r="228" spans="1:49" s="80" customFormat="1" ht="50.1" customHeight="1" x14ac:dyDescent="0.2">
      <c r="A228" s="3">
        <v>45345.396106099535</v>
      </c>
      <c r="B228" s="1" t="s">
        <v>1200</v>
      </c>
      <c r="C228" s="80" t="s">
        <v>1201</v>
      </c>
      <c r="D228" s="80" t="s">
        <v>20</v>
      </c>
      <c r="E228" s="80" t="s">
        <v>1202</v>
      </c>
      <c r="F228" s="80" t="s">
        <v>2661</v>
      </c>
      <c r="G228" s="80" t="s">
        <v>2661</v>
      </c>
      <c r="H228" s="80" t="s">
        <v>23</v>
      </c>
      <c r="I228" s="80" t="s">
        <v>26</v>
      </c>
      <c r="J228" s="83" t="s">
        <v>2905</v>
      </c>
      <c r="K228" s="80" t="s">
        <v>69</v>
      </c>
      <c r="L228" s="80" t="s">
        <v>1203</v>
      </c>
      <c r="M228" s="80" t="s">
        <v>69</v>
      </c>
      <c r="N228" s="80" t="s">
        <v>1204</v>
      </c>
      <c r="O228" s="80" t="s">
        <v>20</v>
      </c>
      <c r="P228" s="80" t="s">
        <v>20</v>
      </c>
      <c r="Q228" s="80" t="s">
        <v>23</v>
      </c>
      <c r="R228" s="80" t="s">
        <v>2661</v>
      </c>
      <c r="S228" s="80" t="s">
        <v>26</v>
      </c>
      <c r="T228" s="80" t="s">
        <v>1205</v>
      </c>
      <c r="U228" s="80" t="s">
        <v>32</v>
      </c>
      <c r="V228" s="80" t="s">
        <v>1206</v>
      </c>
      <c r="W228" s="80" t="s">
        <v>32</v>
      </c>
      <c r="X228" s="80" t="s">
        <v>1207</v>
      </c>
      <c r="Y228" s="80" t="s">
        <v>32</v>
      </c>
      <c r="Z228" s="80" t="s">
        <v>1208</v>
      </c>
      <c r="AA228" s="80" t="s">
        <v>23</v>
      </c>
      <c r="AB228" s="80" t="s">
        <v>2661</v>
      </c>
      <c r="AC228" s="80" t="s">
        <v>24</v>
      </c>
      <c r="AD228" s="80" t="s">
        <v>1209</v>
      </c>
      <c r="AE228" s="80" t="s">
        <v>23</v>
      </c>
      <c r="AF228" s="80" t="s">
        <v>2661</v>
      </c>
      <c r="AG228" s="80" t="s">
        <v>26</v>
      </c>
      <c r="AH228" s="80" t="s">
        <v>1210</v>
      </c>
      <c r="AI228" s="80" t="s">
        <v>20</v>
      </c>
      <c r="AJ228" s="80" t="s">
        <v>1211</v>
      </c>
      <c r="AK228" s="80" t="s">
        <v>2661</v>
      </c>
      <c r="AL228" s="80" t="s">
        <v>2661</v>
      </c>
    </row>
    <row r="229" spans="1:49" s="80" customFormat="1" ht="50.1" customHeight="1" x14ac:dyDescent="0.2">
      <c r="A229" s="3">
        <v>45369.489841168979</v>
      </c>
      <c r="B229" s="1" t="s">
        <v>1779</v>
      </c>
      <c r="C229" s="80" t="s">
        <v>1780</v>
      </c>
      <c r="D229" s="80" t="s">
        <v>23</v>
      </c>
      <c r="E229" s="80" t="s">
        <v>2661</v>
      </c>
      <c r="F229" s="80" t="s">
        <v>29</v>
      </c>
      <c r="G229" s="80" t="s">
        <v>1781</v>
      </c>
      <c r="H229" s="80" t="s">
        <v>23</v>
      </c>
      <c r="I229" s="80" t="s">
        <v>26</v>
      </c>
      <c r="J229" s="83" t="s">
        <v>2906</v>
      </c>
      <c r="K229" s="80" t="s">
        <v>69</v>
      </c>
      <c r="L229" s="80" t="s">
        <v>1782</v>
      </c>
      <c r="M229" s="80" t="s">
        <v>26</v>
      </c>
      <c r="N229" s="80" t="s">
        <v>1782</v>
      </c>
      <c r="O229" s="80" t="s">
        <v>23</v>
      </c>
      <c r="P229" s="80" t="s">
        <v>23</v>
      </c>
      <c r="Q229" s="80" t="s">
        <v>23</v>
      </c>
      <c r="R229" s="80" t="s">
        <v>2661</v>
      </c>
      <c r="S229" s="80" t="s">
        <v>26</v>
      </c>
      <c r="T229" s="80" t="s">
        <v>1783</v>
      </c>
      <c r="U229" s="80" t="s">
        <v>69</v>
      </c>
      <c r="V229" s="80" t="s">
        <v>1784</v>
      </c>
      <c r="W229" s="80" t="s">
        <v>69</v>
      </c>
      <c r="X229" s="80" t="s">
        <v>1785</v>
      </c>
      <c r="Y229" s="80" t="s">
        <v>69</v>
      </c>
      <c r="Z229" s="80" t="s">
        <v>1786</v>
      </c>
      <c r="AA229" s="80" t="s">
        <v>23</v>
      </c>
      <c r="AB229" s="80" t="s">
        <v>2661</v>
      </c>
      <c r="AC229" s="80" t="s">
        <v>24</v>
      </c>
      <c r="AD229" s="80" t="s">
        <v>1787</v>
      </c>
      <c r="AE229" s="80" t="s">
        <v>23</v>
      </c>
      <c r="AF229" s="80" t="s">
        <v>2661</v>
      </c>
      <c r="AG229" s="80" t="s">
        <v>29</v>
      </c>
      <c r="AH229" s="80" t="s">
        <v>1788</v>
      </c>
      <c r="AI229" s="80" t="s">
        <v>23</v>
      </c>
      <c r="AJ229" s="80" t="s">
        <v>2661</v>
      </c>
      <c r="AK229" s="80" t="s">
        <v>29</v>
      </c>
      <c r="AL229" s="80" t="s">
        <v>1789</v>
      </c>
    </row>
    <row r="230" spans="1:49" s="80" customFormat="1" ht="50.1" customHeight="1" x14ac:dyDescent="0.2">
      <c r="A230" s="3">
        <v>45324.533374502316</v>
      </c>
      <c r="B230" s="1" t="s">
        <v>354</v>
      </c>
      <c r="C230" s="80" t="s">
        <v>355</v>
      </c>
      <c r="D230" s="80" t="s">
        <v>20</v>
      </c>
      <c r="E230" s="80" t="s">
        <v>356</v>
      </c>
      <c r="F230" s="80" t="s">
        <v>2661</v>
      </c>
      <c r="G230" s="80" t="s">
        <v>2661</v>
      </c>
      <c r="H230" s="80" t="s">
        <v>23</v>
      </c>
      <c r="I230" s="80" t="s">
        <v>69</v>
      </c>
      <c r="J230" s="83" t="s">
        <v>2907</v>
      </c>
      <c r="K230" s="80" t="s">
        <v>69</v>
      </c>
      <c r="L230" s="80" t="s">
        <v>357</v>
      </c>
      <c r="M230" s="80" t="s">
        <v>69</v>
      </c>
      <c r="N230" s="80" t="s">
        <v>357</v>
      </c>
      <c r="O230" s="80" t="s">
        <v>20</v>
      </c>
      <c r="P230" s="80" t="s">
        <v>20</v>
      </c>
      <c r="Q230" s="80" t="s">
        <v>23</v>
      </c>
      <c r="R230" s="80" t="s">
        <v>2661</v>
      </c>
      <c r="S230" s="80" t="s">
        <v>24</v>
      </c>
      <c r="T230" s="80" t="s">
        <v>358</v>
      </c>
      <c r="U230" s="80" t="s">
        <v>26</v>
      </c>
      <c r="V230" s="80" t="s">
        <v>359</v>
      </c>
      <c r="W230" s="80" t="s">
        <v>26</v>
      </c>
      <c r="X230" s="80" t="s">
        <v>360</v>
      </c>
      <c r="Y230" s="80" t="s">
        <v>26</v>
      </c>
      <c r="Z230" s="80" t="s">
        <v>361</v>
      </c>
      <c r="AA230" s="80" t="s">
        <v>23</v>
      </c>
      <c r="AB230" s="80" t="s">
        <v>2661</v>
      </c>
      <c r="AC230" s="80" t="s">
        <v>26</v>
      </c>
      <c r="AD230" s="80" t="s">
        <v>364</v>
      </c>
      <c r="AE230" s="80" t="s">
        <v>23</v>
      </c>
      <c r="AF230" s="80" t="s">
        <v>2661</v>
      </c>
      <c r="AG230" s="80" t="s">
        <v>24</v>
      </c>
      <c r="AH230" s="80" t="s">
        <v>365</v>
      </c>
      <c r="AI230" s="80" t="s">
        <v>20</v>
      </c>
      <c r="AJ230" s="80" t="s">
        <v>366</v>
      </c>
      <c r="AK230" s="80" t="s">
        <v>2661</v>
      </c>
      <c r="AL230" s="80" t="s">
        <v>2661</v>
      </c>
    </row>
    <row r="231" spans="1:49" s="80" customFormat="1" ht="50.1" customHeight="1" x14ac:dyDescent="0.2">
      <c r="A231" s="3">
        <v>45315.491834837958</v>
      </c>
      <c r="B231" s="1" t="s">
        <v>433</v>
      </c>
      <c r="C231" s="80" t="s">
        <v>434</v>
      </c>
      <c r="D231" s="80" t="s">
        <v>23</v>
      </c>
      <c r="E231" s="80" t="s">
        <v>2661</v>
      </c>
      <c r="F231" s="80" t="s">
        <v>29</v>
      </c>
      <c r="G231" s="80" t="s">
        <v>435</v>
      </c>
      <c r="H231" s="80" t="s">
        <v>23</v>
      </c>
      <c r="I231" s="80" t="s">
        <v>24</v>
      </c>
      <c r="J231" s="83" t="s">
        <v>2908</v>
      </c>
      <c r="K231" s="80" t="s">
        <v>32</v>
      </c>
      <c r="L231" s="80" t="s">
        <v>436</v>
      </c>
      <c r="M231" s="80" t="s">
        <v>26</v>
      </c>
      <c r="N231" s="80" t="s">
        <v>437</v>
      </c>
      <c r="O231" s="80" t="s">
        <v>23</v>
      </c>
      <c r="P231" s="80" t="s">
        <v>23</v>
      </c>
      <c r="Q231" s="80" t="s">
        <v>23</v>
      </c>
      <c r="R231" s="80" t="s">
        <v>2661</v>
      </c>
      <c r="S231" s="80" t="s">
        <v>24</v>
      </c>
      <c r="T231" s="80" t="s">
        <v>438</v>
      </c>
      <c r="U231" s="80" t="s">
        <v>26</v>
      </c>
      <c r="V231" s="80" t="s">
        <v>439</v>
      </c>
      <c r="W231" s="80" t="s">
        <v>26</v>
      </c>
      <c r="X231" s="80" t="s">
        <v>440</v>
      </c>
      <c r="Y231" s="80" t="s">
        <v>26</v>
      </c>
      <c r="Z231" s="80" t="s">
        <v>441</v>
      </c>
      <c r="AA231" s="80" t="s">
        <v>23</v>
      </c>
      <c r="AB231" s="80" t="s">
        <v>2661</v>
      </c>
      <c r="AC231" s="80" t="s">
        <v>29</v>
      </c>
      <c r="AD231" s="80" t="s">
        <v>442</v>
      </c>
      <c r="AE231" s="80" t="s">
        <v>23</v>
      </c>
      <c r="AF231" s="80" t="s">
        <v>2661</v>
      </c>
      <c r="AG231" s="80" t="s">
        <v>24</v>
      </c>
      <c r="AH231" s="80" t="s">
        <v>443</v>
      </c>
      <c r="AI231" s="80" t="s">
        <v>23</v>
      </c>
      <c r="AJ231" s="80" t="s">
        <v>2661</v>
      </c>
      <c r="AK231" s="80" t="s">
        <v>26</v>
      </c>
      <c r="AL231" s="80" t="s">
        <v>444</v>
      </c>
    </row>
    <row r="232" spans="1:49" s="80" customFormat="1" ht="50.1" customHeight="1" x14ac:dyDescent="0.2">
      <c r="A232" s="3">
        <v>45373.611991354162</v>
      </c>
      <c r="B232" s="1" t="s">
        <v>2059</v>
      </c>
      <c r="C232" s="80" t="s">
        <v>2060</v>
      </c>
      <c r="D232" s="80" t="s">
        <v>23</v>
      </c>
      <c r="E232" s="80" t="s">
        <v>2661</v>
      </c>
      <c r="F232" s="80" t="s">
        <v>24</v>
      </c>
      <c r="G232" s="80" t="s">
        <v>2061</v>
      </c>
      <c r="H232" s="80" t="s">
        <v>23</v>
      </c>
      <c r="I232" s="80" t="s">
        <v>32</v>
      </c>
      <c r="J232" s="83" t="s">
        <v>2771</v>
      </c>
      <c r="K232" s="80" t="s">
        <v>24</v>
      </c>
      <c r="L232" s="80" t="s">
        <v>2062</v>
      </c>
      <c r="M232" s="80" t="s">
        <v>26</v>
      </c>
      <c r="N232" s="80" t="s">
        <v>2063</v>
      </c>
      <c r="O232" s="80" t="s">
        <v>23</v>
      </c>
      <c r="P232" s="80" t="s">
        <v>23</v>
      </c>
      <c r="Q232" s="80" t="s">
        <v>23</v>
      </c>
      <c r="R232" s="80" t="s">
        <v>2661</v>
      </c>
      <c r="S232" s="80" t="s">
        <v>24</v>
      </c>
      <c r="T232" s="80" t="s">
        <v>2064</v>
      </c>
      <c r="U232" s="80" t="s">
        <v>29</v>
      </c>
      <c r="V232" s="80" t="s">
        <v>2065</v>
      </c>
      <c r="W232" s="80" t="s">
        <v>24</v>
      </c>
      <c r="X232" s="80" t="s">
        <v>2066</v>
      </c>
      <c r="Y232" s="80" t="s">
        <v>24</v>
      </c>
      <c r="Z232" s="80" t="s">
        <v>2067</v>
      </c>
      <c r="AA232" s="80" t="s">
        <v>23</v>
      </c>
      <c r="AB232" s="80" t="s">
        <v>2661</v>
      </c>
      <c r="AC232" s="80" t="s">
        <v>24</v>
      </c>
      <c r="AD232" s="80" t="s">
        <v>2068</v>
      </c>
      <c r="AE232" s="80" t="s">
        <v>23</v>
      </c>
      <c r="AF232" s="80" t="s">
        <v>2661</v>
      </c>
      <c r="AG232" s="80" t="s">
        <v>24</v>
      </c>
      <c r="AH232" s="80" t="s">
        <v>2069</v>
      </c>
      <c r="AI232" s="80" t="s">
        <v>23</v>
      </c>
      <c r="AJ232" s="80" t="s">
        <v>2661</v>
      </c>
      <c r="AK232" s="80" t="s">
        <v>32</v>
      </c>
      <c r="AL232" s="80" t="s">
        <v>2070</v>
      </c>
    </row>
    <row r="233" spans="1:49" s="80" customFormat="1" ht="50.1" customHeight="1" x14ac:dyDescent="0.2">
      <c r="A233" s="3">
        <v>45376.441885532404</v>
      </c>
      <c r="B233" s="1" t="s">
        <v>2224</v>
      </c>
      <c r="C233" s="80" t="s">
        <v>2225</v>
      </c>
      <c r="D233" s="80" t="s">
        <v>23</v>
      </c>
      <c r="E233" s="80" t="s">
        <v>2661</v>
      </c>
      <c r="F233" s="80" t="s">
        <v>24</v>
      </c>
      <c r="G233" s="80" t="s">
        <v>2226</v>
      </c>
      <c r="H233" s="80" t="s">
        <v>23</v>
      </c>
      <c r="I233" s="80" t="s">
        <v>24</v>
      </c>
      <c r="J233" s="83" t="s">
        <v>2909</v>
      </c>
      <c r="K233" s="80" t="s">
        <v>24</v>
      </c>
      <c r="L233" s="80" t="s">
        <v>2227</v>
      </c>
      <c r="M233" s="80" t="s">
        <v>24</v>
      </c>
      <c r="N233" s="80" t="s">
        <v>2228</v>
      </c>
      <c r="O233" s="80" t="s">
        <v>23</v>
      </c>
      <c r="P233" s="80" t="s">
        <v>23</v>
      </c>
      <c r="Q233" s="80" t="s">
        <v>23</v>
      </c>
      <c r="R233" s="80" t="s">
        <v>2661</v>
      </c>
      <c r="S233" s="80" t="s">
        <v>32</v>
      </c>
      <c r="T233" s="80" t="s">
        <v>2229</v>
      </c>
      <c r="U233" s="80" t="s">
        <v>32</v>
      </c>
      <c r="V233" s="80" t="s">
        <v>2229</v>
      </c>
      <c r="W233" s="80" t="s">
        <v>26</v>
      </c>
      <c r="X233" s="80" t="s">
        <v>2230</v>
      </c>
      <c r="Y233" s="80" t="s">
        <v>29</v>
      </c>
      <c r="Z233" s="80" t="s">
        <v>2231</v>
      </c>
      <c r="AA233" s="80" t="s">
        <v>23</v>
      </c>
      <c r="AB233" s="80" t="s">
        <v>2661</v>
      </c>
      <c r="AC233" s="80" t="s">
        <v>29</v>
      </c>
      <c r="AD233" s="80" t="s">
        <v>2232</v>
      </c>
      <c r="AE233" s="80" t="s">
        <v>23</v>
      </c>
      <c r="AF233" s="80" t="s">
        <v>2661</v>
      </c>
      <c r="AG233" s="80" t="s">
        <v>24</v>
      </c>
      <c r="AH233" s="80" t="s">
        <v>2233</v>
      </c>
      <c r="AI233" s="80" t="s">
        <v>23</v>
      </c>
      <c r="AJ233" s="80" t="s">
        <v>2661</v>
      </c>
      <c r="AK233" s="80" t="s">
        <v>26</v>
      </c>
      <c r="AL233" s="80" t="s">
        <v>2234</v>
      </c>
    </row>
    <row r="234" spans="1:49" s="80" customFormat="1" ht="50.1" customHeight="1" x14ac:dyDescent="0.2">
      <c r="A234" s="3">
        <v>45344.607626770834</v>
      </c>
      <c r="B234" s="1" t="s">
        <v>1177</v>
      </c>
      <c r="C234" s="80" t="s">
        <v>1178</v>
      </c>
      <c r="D234" s="80" t="s">
        <v>20</v>
      </c>
      <c r="E234" s="80" t="s">
        <v>1179</v>
      </c>
      <c r="F234" s="80" t="s">
        <v>2661</v>
      </c>
      <c r="G234" s="80" t="s">
        <v>2661</v>
      </c>
      <c r="H234" s="80" t="s">
        <v>23</v>
      </c>
      <c r="I234" s="80" t="s">
        <v>24</v>
      </c>
      <c r="J234" s="83" t="s">
        <v>2910</v>
      </c>
      <c r="K234" s="80" t="s">
        <v>26</v>
      </c>
      <c r="L234" s="80" t="s">
        <v>1180</v>
      </c>
      <c r="M234" s="80" t="s">
        <v>26</v>
      </c>
      <c r="N234" s="80" t="s">
        <v>1181</v>
      </c>
      <c r="O234" s="80" t="s">
        <v>23</v>
      </c>
      <c r="P234" s="80" t="s">
        <v>23</v>
      </c>
      <c r="Q234" s="80" t="s">
        <v>23</v>
      </c>
      <c r="R234" s="80" t="s">
        <v>2661</v>
      </c>
      <c r="S234" s="80" t="s">
        <v>26</v>
      </c>
      <c r="T234" s="80" t="s">
        <v>1182</v>
      </c>
      <c r="U234" s="80" t="s">
        <v>26</v>
      </c>
      <c r="V234" s="80" t="s">
        <v>1183</v>
      </c>
      <c r="W234" s="80" t="s">
        <v>24</v>
      </c>
      <c r="X234" s="80" t="s">
        <v>1184</v>
      </c>
      <c r="Y234" s="80" t="s">
        <v>29</v>
      </c>
      <c r="Z234" s="80" t="s">
        <v>1185</v>
      </c>
      <c r="AA234" s="80" t="s">
        <v>23</v>
      </c>
      <c r="AB234" s="80" t="s">
        <v>2661</v>
      </c>
      <c r="AC234" s="80" t="s">
        <v>26</v>
      </c>
      <c r="AD234" s="80" t="s">
        <v>1186</v>
      </c>
      <c r="AE234" s="80" t="s">
        <v>23</v>
      </c>
      <c r="AF234" s="80" t="s">
        <v>2661</v>
      </c>
      <c r="AG234" s="80" t="s">
        <v>32</v>
      </c>
      <c r="AH234" s="80" t="s">
        <v>1187</v>
      </c>
      <c r="AI234" s="80" t="s">
        <v>23</v>
      </c>
      <c r="AJ234" s="80" t="s">
        <v>2661</v>
      </c>
      <c r="AK234" s="80" t="s">
        <v>24</v>
      </c>
      <c r="AL234" s="80" t="s">
        <v>1188</v>
      </c>
    </row>
    <row r="235" spans="1:49" s="80" customFormat="1" ht="50.1" customHeight="1" x14ac:dyDescent="0.2">
      <c r="A235" s="3">
        <v>45376.648901006942</v>
      </c>
      <c r="B235" s="1" t="s">
        <v>2170</v>
      </c>
      <c r="C235" s="80" t="s">
        <v>2171</v>
      </c>
      <c r="D235" s="80" t="s">
        <v>23</v>
      </c>
      <c r="E235" s="80" t="s">
        <v>2661</v>
      </c>
      <c r="F235" s="80" t="s">
        <v>32</v>
      </c>
      <c r="G235" s="80" t="s">
        <v>2172</v>
      </c>
      <c r="H235" s="80" t="s">
        <v>23</v>
      </c>
      <c r="I235" s="80" t="s">
        <v>29</v>
      </c>
      <c r="J235" s="83" t="s">
        <v>2911</v>
      </c>
      <c r="K235" s="80" t="s">
        <v>32</v>
      </c>
      <c r="L235" s="80" t="s">
        <v>2173</v>
      </c>
      <c r="M235" s="80" t="s">
        <v>29</v>
      </c>
      <c r="N235" s="80" t="s">
        <v>2174</v>
      </c>
      <c r="O235" s="80" t="s">
        <v>20</v>
      </c>
      <c r="P235" s="80" t="s">
        <v>20</v>
      </c>
      <c r="Q235" s="80" t="s">
        <v>23</v>
      </c>
      <c r="R235" s="80" t="s">
        <v>2661</v>
      </c>
      <c r="S235" s="80" t="s">
        <v>24</v>
      </c>
      <c r="T235" s="80" t="s">
        <v>2175</v>
      </c>
      <c r="U235" s="80" t="s">
        <v>29</v>
      </c>
      <c r="V235" s="80" t="s">
        <v>2176</v>
      </c>
      <c r="W235" s="80" t="s">
        <v>14</v>
      </c>
      <c r="X235" s="80" t="s">
        <v>2177</v>
      </c>
      <c r="Y235" s="80" t="s">
        <v>69</v>
      </c>
      <c r="Z235" s="80" t="s">
        <v>2178</v>
      </c>
      <c r="AA235" s="80" t="s">
        <v>23</v>
      </c>
      <c r="AB235" s="80" t="s">
        <v>2661</v>
      </c>
      <c r="AC235" s="80" t="s">
        <v>24</v>
      </c>
      <c r="AD235" s="80" t="s">
        <v>2179</v>
      </c>
      <c r="AE235" s="80" t="s">
        <v>23</v>
      </c>
      <c r="AF235" s="80" t="s">
        <v>2661</v>
      </c>
      <c r="AG235" s="80" t="s">
        <v>26</v>
      </c>
      <c r="AH235" s="80" t="s">
        <v>2180</v>
      </c>
      <c r="AI235" s="80" t="s">
        <v>23</v>
      </c>
      <c r="AJ235" s="80" t="s">
        <v>2661</v>
      </c>
      <c r="AK235" s="80" t="s">
        <v>29</v>
      </c>
      <c r="AL235" s="80" t="s">
        <v>2181</v>
      </c>
    </row>
    <row r="236" spans="1:49" s="80" customFormat="1" ht="50.1" customHeight="1" x14ac:dyDescent="0.2">
      <c r="A236" s="37">
        <v>45385.43611628472</v>
      </c>
      <c r="B236" s="38" t="s">
        <v>2693</v>
      </c>
      <c r="C236" s="81" t="s">
        <v>2694</v>
      </c>
      <c r="D236" s="80" t="s">
        <v>20</v>
      </c>
      <c r="E236" s="81" t="s">
        <v>2695</v>
      </c>
      <c r="F236" s="81" t="s">
        <v>2661</v>
      </c>
      <c r="G236" s="81" t="s">
        <v>2661</v>
      </c>
      <c r="H236" s="81" t="s">
        <v>23</v>
      </c>
      <c r="I236" s="81" t="s">
        <v>24</v>
      </c>
      <c r="J236" s="78" t="s">
        <v>2912</v>
      </c>
      <c r="K236" s="81" t="s">
        <v>24</v>
      </c>
      <c r="L236" s="81" t="s">
        <v>2696</v>
      </c>
      <c r="M236" s="81" t="s">
        <v>24</v>
      </c>
      <c r="N236" s="81" t="s">
        <v>2697</v>
      </c>
      <c r="O236" s="81" t="s">
        <v>20</v>
      </c>
      <c r="P236" s="81" t="s">
        <v>20</v>
      </c>
      <c r="Q236" s="81" t="s">
        <v>23</v>
      </c>
      <c r="R236" s="81" t="s">
        <v>2661</v>
      </c>
      <c r="S236" s="81" t="s">
        <v>26</v>
      </c>
      <c r="T236" s="81" t="s">
        <v>2698</v>
      </c>
      <c r="U236" s="81" t="s">
        <v>26</v>
      </c>
      <c r="V236" s="81" t="s">
        <v>2699</v>
      </c>
      <c r="W236" s="81" t="s">
        <v>14</v>
      </c>
      <c r="X236" s="81" t="s">
        <v>2700</v>
      </c>
      <c r="Y236" s="81" t="s">
        <v>14</v>
      </c>
      <c r="Z236" s="81" t="s">
        <v>2701</v>
      </c>
      <c r="AA236" s="81"/>
      <c r="AB236" s="81" t="s">
        <v>2661</v>
      </c>
      <c r="AC236" s="81" t="s">
        <v>2661</v>
      </c>
      <c r="AD236" s="81" t="s">
        <v>2661</v>
      </c>
      <c r="AE236" s="81"/>
      <c r="AF236" s="81" t="s">
        <v>2661</v>
      </c>
      <c r="AG236" s="81" t="s">
        <v>2661</v>
      </c>
      <c r="AH236" s="81" t="s">
        <v>2661</v>
      </c>
      <c r="AI236" s="81" t="s">
        <v>23</v>
      </c>
      <c r="AJ236" s="81" t="s">
        <v>2661</v>
      </c>
      <c r="AK236" s="81" t="s">
        <v>24</v>
      </c>
      <c r="AL236" s="81" t="s">
        <v>2702</v>
      </c>
      <c r="AM236" s="81" t="s">
        <v>2661</v>
      </c>
      <c r="AN236" s="81" t="s">
        <v>2661</v>
      </c>
      <c r="AO236" s="81" t="s">
        <v>2661</v>
      </c>
      <c r="AP236" s="81" t="s">
        <v>2661</v>
      </c>
      <c r="AQ236" s="81" t="s">
        <v>2661</v>
      </c>
      <c r="AR236" s="81" t="s">
        <v>2661</v>
      </c>
      <c r="AS236" s="81" t="s">
        <v>2661</v>
      </c>
      <c r="AT236" s="81" t="s">
        <v>2661</v>
      </c>
      <c r="AU236" s="81" t="s">
        <v>2661</v>
      </c>
      <c r="AV236" s="81" t="s">
        <v>2661</v>
      </c>
      <c r="AW236" s="81" t="s">
        <v>2661</v>
      </c>
    </row>
    <row r="237" spans="1:49" s="80" customFormat="1" ht="50.1" customHeight="1" x14ac:dyDescent="0.2">
      <c r="A237" s="3">
        <v>45371.416065624995</v>
      </c>
      <c r="B237" s="1" t="s">
        <v>1385</v>
      </c>
      <c r="C237" s="80" t="s">
        <v>1386</v>
      </c>
      <c r="D237" s="80" t="s">
        <v>23</v>
      </c>
      <c r="E237" s="80" t="s">
        <v>2661</v>
      </c>
      <c r="F237" s="80" t="s">
        <v>24</v>
      </c>
      <c r="G237" s="80" t="s">
        <v>1387</v>
      </c>
      <c r="H237" s="80" t="s">
        <v>23</v>
      </c>
      <c r="I237" s="80" t="s">
        <v>26</v>
      </c>
      <c r="J237" s="83" t="s">
        <v>2913</v>
      </c>
      <c r="K237" s="80" t="s">
        <v>26</v>
      </c>
      <c r="L237" s="80" t="s">
        <v>1388</v>
      </c>
      <c r="M237" s="80" t="s">
        <v>26</v>
      </c>
      <c r="N237" s="80" t="s">
        <v>1389</v>
      </c>
      <c r="O237" s="80" t="s">
        <v>20</v>
      </c>
      <c r="P237" s="80" t="s">
        <v>20</v>
      </c>
      <c r="Q237" s="80" t="s">
        <v>23</v>
      </c>
      <c r="R237" s="80" t="s">
        <v>2661</v>
      </c>
      <c r="S237" s="80" t="s">
        <v>26</v>
      </c>
      <c r="T237" s="80" t="s">
        <v>1390</v>
      </c>
      <c r="U237" s="80" t="s">
        <v>69</v>
      </c>
      <c r="V237" s="80" t="s">
        <v>1391</v>
      </c>
      <c r="W237" s="80" t="s">
        <v>14</v>
      </c>
      <c r="X237" s="80" t="s">
        <v>1391</v>
      </c>
      <c r="Y237" s="80" t="s">
        <v>24</v>
      </c>
      <c r="Z237" s="80" t="s">
        <v>1390</v>
      </c>
      <c r="AA237" s="80" t="s">
        <v>23</v>
      </c>
      <c r="AB237" s="80" t="s">
        <v>2661</v>
      </c>
      <c r="AC237" s="80" t="s">
        <v>24</v>
      </c>
      <c r="AD237" s="80" t="s">
        <v>1392</v>
      </c>
      <c r="AE237" s="80" t="s">
        <v>23</v>
      </c>
      <c r="AF237" s="80" t="s">
        <v>2661</v>
      </c>
      <c r="AG237" s="80" t="s">
        <v>26</v>
      </c>
      <c r="AH237" s="80" t="s">
        <v>1393</v>
      </c>
      <c r="AI237" s="80" t="s">
        <v>23</v>
      </c>
      <c r="AJ237" s="80" t="s">
        <v>2661</v>
      </c>
      <c r="AK237" s="80" t="s">
        <v>24</v>
      </c>
      <c r="AL237" s="80" t="s">
        <v>1394</v>
      </c>
    </row>
    <row r="238" spans="1:49" s="80" customFormat="1" ht="50.1" customHeight="1" x14ac:dyDescent="0.2">
      <c r="A238" s="3">
        <v>45279.474367708332</v>
      </c>
      <c r="B238" s="1" t="s">
        <v>103</v>
      </c>
      <c r="C238" s="80" t="s">
        <v>104</v>
      </c>
      <c r="D238" s="80" t="s">
        <v>23</v>
      </c>
      <c r="E238" s="80" t="s">
        <v>2661</v>
      </c>
      <c r="F238" s="80" t="s">
        <v>26</v>
      </c>
      <c r="G238" s="80" t="s">
        <v>105</v>
      </c>
      <c r="H238" s="80" t="s">
        <v>23</v>
      </c>
      <c r="I238" s="80" t="s">
        <v>24</v>
      </c>
      <c r="J238" s="83" t="s">
        <v>2914</v>
      </c>
      <c r="K238" s="80" t="s">
        <v>24</v>
      </c>
      <c r="L238" s="80" t="s">
        <v>106</v>
      </c>
      <c r="M238" s="80" t="s">
        <v>32</v>
      </c>
      <c r="N238" s="80" t="s">
        <v>107</v>
      </c>
      <c r="O238" s="80" t="s">
        <v>23</v>
      </c>
      <c r="P238" s="80" t="s">
        <v>23</v>
      </c>
      <c r="Q238" s="80" t="s">
        <v>23</v>
      </c>
      <c r="R238" s="80" t="s">
        <v>2661</v>
      </c>
      <c r="S238" s="80" t="s">
        <v>24</v>
      </c>
      <c r="T238" s="80" t="s">
        <v>108</v>
      </c>
      <c r="U238" s="80" t="s">
        <v>29</v>
      </c>
      <c r="V238" s="80" t="s">
        <v>109</v>
      </c>
      <c r="W238" s="80" t="s">
        <v>69</v>
      </c>
      <c r="X238" s="80" t="s">
        <v>110</v>
      </c>
      <c r="Y238" s="80" t="s">
        <v>32</v>
      </c>
      <c r="Z238" s="80" t="s">
        <v>111</v>
      </c>
      <c r="AA238" s="80" t="s">
        <v>23</v>
      </c>
      <c r="AB238" s="80" t="s">
        <v>2661</v>
      </c>
      <c r="AC238" s="80" t="s">
        <v>32</v>
      </c>
      <c r="AD238" s="80" t="s">
        <v>112</v>
      </c>
      <c r="AE238" s="80" t="s">
        <v>23</v>
      </c>
      <c r="AF238" s="80" t="s">
        <v>2661</v>
      </c>
      <c r="AG238" s="80" t="s">
        <v>24</v>
      </c>
      <c r="AH238" s="80" t="s">
        <v>113</v>
      </c>
      <c r="AI238" s="80" t="s">
        <v>20</v>
      </c>
      <c r="AJ238" s="80" t="s">
        <v>114</v>
      </c>
      <c r="AK238" s="80" t="s">
        <v>2661</v>
      </c>
      <c r="AL238" s="80" t="s">
        <v>2661</v>
      </c>
    </row>
    <row r="239" spans="1:49" s="80" customFormat="1" ht="50.1" customHeight="1" x14ac:dyDescent="0.2">
      <c r="A239" s="3">
        <v>45342.690816782408</v>
      </c>
      <c r="B239" s="1" t="s">
        <v>1155</v>
      </c>
      <c r="C239" s="80" t="s">
        <v>1156</v>
      </c>
      <c r="D239" s="80" t="s">
        <v>23</v>
      </c>
      <c r="E239" s="80" t="s">
        <v>2661</v>
      </c>
      <c r="F239" s="80" t="s">
        <v>26</v>
      </c>
      <c r="G239" s="80" t="s">
        <v>1157</v>
      </c>
      <c r="H239" s="80" t="s">
        <v>23</v>
      </c>
      <c r="I239" s="80" t="s">
        <v>24</v>
      </c>
      <c r="J239" s="83" t="s">
        <v>2915</v>
      </c>
      <c r="K239" s="80" t="s">
        <v>32</v>
      </c>
      <c r="L239" s="80" t="s">
        <v>1158</v>
      </c>
      <c r="M239" s="80" t="s">
        <v>24</v>
      </c>
      <c r="N239" s="80" t="s">
        <v>1159</v>
      </c>
      <c r="O239" s="80" t="s">
        <v>20</v>
      </c>
      <c r="P239" s="80" t="s">
        <v>23</v>
      </c>
      <c r="Q239" s="80" t="s">
        <v>23</v>
      </c>
      <c r="R239" s="80" t="s">
        <v>2661</v>
      </c>
      <c r="S239" s="80" t="s">
        <v>26</v>
      </c>
      <c r="T239" s="80" t="s">
        <v>1160</v>
      </c>
      <c r="U239" s="80" t="s">
        <v>26</v>
      </c>
      <c r="V239" s="80" t="s">
        <v>1160</v>
      </c>
      <c r="W239" s="80" t="s">
        <v>24</v>
      </c>
      <c r="X239" s="80" t="s">
        <v>1161</v>
      </c>
      <c r="Y239" s="80" t="s">
        <v>24</v>
      </c>
      <c r="Z239" s="80" t="s">
        <v>1161</v>
      </c>
      <c r="AA239" s="80" t="s">
        <v>23</v>
      </c>
      <c r="AB239" s="80" t="s">
        <v>2661</v>
      </c>
      <c r="AC239" s="80" t="s">
        <v>24</v>
      </c>
      <c r="AD239" s="80" t="s">
        <v>1162</v>
      </c>
      <c r="AE239" s="80" t="s">
        <v>23</v>
      </c>
      <c r="AF239" s="80" t="s">
        <v>2661</v>
      </c>
      <c r="AG239" s="80" t="s">
        <v>26</v>
      </c>
      <c r="AH239" s="80" t="s">
        <v>1163</v>
      </c>
      <c r="AI239" s="80" t="s">
        <v>23</v>
      </c>
      <c r="AJ239" s="80" t="s">
        <v>2661</v>
      </c>
      <c r="AK239" s="80" t="s">
        <v>26</v>
      </c>
      <c r="AL239" s="80" t="s">
        <v>1164</v>
      </c>
    </row>
    <row r="240" spans="1:49" s="80" customFormat="1" ht="50.1" customHeight="1" x14ac:dyDescent="0.2">
      <c r="A240" s="3">
        <v>45348.508506631944</v>
      </c>
      <c r="B240" s="1" t="s">
        <v>115</v>
      </c>
      <c r="C240" s="80" t="s">
        <v>116</v>
      </c>
      <c r="D240" s="80" t="s">
        <v>23</v>
      </c>
      <c r="E240" s="80" t="s">
        <v>2661</v>
      </c>
      <c r="F240" s="80" t="s">
        <v>24</v>
      </c>
      <c r="G240" s="80" t="s">
        <v>117</v>
      </c>
      <c r="H240" s="80" t="s">
        <v>23</v>
      </c>
      <c r="I240" s="80" t="s">
        <v>24</v>
      </c>
      <c r="J240" s="83" t="s">
        <v>2916</v>
      </c>
      <c r="K240" s="80" t="s">
        <v>32</v>
      </c>
      <c r="L240" s="80" t="s">
        <v>118</v>
      </c>
      <c r="M240" s="80" t="s">
        <v>26</v>
      </c>
      <c r="N240" s="80" t="s">
        <v>119</v>
      </c>
      <c r="O240" s="80" t="s">
        <v>23</v>
      </c>
      <c r="P240" s="80" t="s">
        <v>23</v>
      </c>
      <c r="Q240" s="80" t="s">
        <v>23</v>
      </c>
      <c r="R240" s="80" t="s">
        <v>2661</v>
      </c>
      <c r="S240" s="80" t="s">
        <v>24</v>
      </c>
      <c r="T240" s="80" t="s">
        <v>120</v>
      </c>
      <c r="U240" s="80" t="s">
        <v>69</v>
      </c>
      <c r="V240" s="80" t="s">
        <v>121</v>
      </c>
      <c r="W240" s="80" t="s">
        <v>32</v>
      </c>
      <c r="X240" s="80" t="s">
        <v>122</v>
      </c>
      <c r="Y240" s="80" t="s">
        <v>14</v>
      </c>
      <c r="Z240" s="80" t="s">
        <v>123</v>
      </c>
      <c r="AA240" s="80" t="s">
        <v>23</v>
      </c>
      <c r="AB240" s="80" t="s">
        <v>2661</v>
      </c>
      <c r="AC240" s="80" t="s">
        <v>26</v>
      </c>
      <c r="AD240" s="80" t="s">
        <v>124</v>
      </c>
      <c r="AE240" s="80" t="s">
        <v>23</v>
      </c>
      <c r="AF240" s="80" t="s">
        <v>2661</v>
      </c>
      <c r="AG240" s="80" t="s">
        <v>26</v>
      </c>
      <c r="AH240" s="80" t="s">
        <v>125</v>
      </c>
      <c r="AI240" s="80" t="s">
        <v>23</v>
      </c>
      <c r="AJ240" s="80" t="s">
        <v>2661</v>
      </c>
      <c r="AK240" s="80" t="s">
        <v>24</v>
      </c>
      <c r="AL240" s="80" t="s">
        <v>126</v>
      </c>
    </row>
    <row r="241" spans="1:49" s="80" customFormat="1" ht="50.1" customHeight="1" x14ac:dyDescent="0.2">
      <c r="A241" s="37">
        <v>45386.491956597223</v>
      </c>
      <c r="B241" s="38" t="s">
        <v>2715</v>
      </c>
      <c r="C241" s="81" t="s">
        <v>2716</v>
      </c>
      <c r="D241" s="80" t="s">
        <v>23</v>
      </c>
      <c r="E241" s="81" t="s">
        <v>2661</v>
      </c>
      <c r="F241" s="81" t="s">
        <v>32</v>
      </c>
      <c r="G241" s="81" t="s">
        <v>649</v>
      </c>
      <c r="H241" s="81" t="s">
        <v>23</v>
      </c>
      <c r="I241" s="81" t="s">
        <v>24</v>
      </c>
      <c r="J241" s="78" t="s">
        <v>2917</v>
      </c>
      <c r="K241" s="81" t="s">
        <v>24</v>
      </c>
      <c r="L241" s="81" t="s">
        <v>2717</v>
      </c>
      <c r="M241" s="81" t="s">
        <v>24</v>
      </c>
      <c r="N241" s="81" t="s">
        <v>2718</v>
      </c>
      <c r="O241" s="81" t="s">
        <v>23</v>
      </c>
      <c r="P241" s="81" t="s">
        <v>23</v>
      </c>
      <c r="Q241" s="81" t="s">
        <v>23</v>
      </c>
      <c r="R241" s="81" t="s">
        <v>2661</v>
      </c>
      <c r="S241" s="81" t="s">
        <v>32</v>
      </c>
      <c r="T241" s="81" t="s">
        <v>649</v>
      </c>
      <c r="U241" s="81" t="s">
        <v>24</v>
      </c>
      <c r="V241" s="81" t="s">
        <v>649</v>
      </c>
      <c r="W241" s="81" t="s">
        <v>32</v>
      </c>
      <c r="X241" s="81" t="s">
        <v>649</v>
      </c>
      <c r="Y241" s="81" t="s">
        <v>26</v>
      </c>
      <c r="Z241" s="81" t="s">
        <v>649</v>
      </c>
      <c r="AA241" s="81" t="s">
        <v>23</v>
      </c>
      <c r="AB241" s="81" t="s">
        <v>2661</v>
      </c>
      <c r="AC241" s="81" t="s">
        <v>26</v>
      </c>
      <c r="AD241" s="81" t="s">
        <v>2719</v>
      </c>
      <c r="AE241" s="81" t="s">
        <v>23</v>
      </c>
      <c r="AF241" s="81" t="s">
        <v>2661</v>
      </c>
      <c r="AG241" s="81" t="s">
        <v>32</v>
      </c>
      <c r="AH241" s="81" t="s">
        <v>2720</v>
      </c>
      <c r="AI241" s="81" t="s">
        <v>23</v>
      </c>
      <c r="AJ241" s="81" t="s">
        <v>2661</v>
      </c>
      <c r="AK241" s="81" t="s">
        <v>26</v>
      </c>
      <c r="AL241" s="81" t="s">
        <v>450</v>
      </c>
      <c r="AM241" s="81" t="s">
        <v>2661</v>
      </c>
      <c r="AN241" s="81" t="s">
        <v>2661</v>
      </c>
      <c r="AO241" s="81" t="s">
        <v>2661</v>
      </c>
      <c r="AP241" s="81" t="s">
        <v>2661</v>
      </c>
      <c r="AQ241" s="81" t="s">
        <v>2661</v>
      </c>
      <c r="AR241" s="81" t="s">
        <v>2661</v>
      </c>
      <c r="AS241" s="81" t="s">
        <v>2661</v>
      </c>
      <c r="AT241" s="81" t="s">
        <v>2661</v>
      </c>
      <c r="AU241" s="81" t="s">
        <v>2661</v>
      </c>
      <c r="AV241" s="81" t="s">
        <v>2661</v>
      </c>
      <c r="AW241" s="81" t="s">
        <v>2661</v>
      </c>
    </row>
    <row r="242" spans="1:49" s="80" customFormat="1" ht="50.1" customHeight="1" x14ac:dyDescent="0.2">
      <c r="A242" s="3">
        <v>45335.411156828704</v>
      </c>
      <c r="B242" s="1" t="s">
        <v>976</v>
      </c>
      <c r="C242" s="80" t="s">
        <v>977</v>
      </c>
      <c r="D242" s="80" t="s">
        <v>20</v>
      </c>
      <c r="E242" s="80" t="s">
        <v>978</v>
      </c>
      <c r="F242" s="80" t="s">
        <v>2661</v>
      </c>
      <c r="G242" s="80" t="s">
        <v>2661</v>
      </c>
      <c r="H242" s="80" t="s">
        <v>23</v>
      </c>
      <c r="I242" s="80" t="s">
        <v>26</v>
      </c>
      <c r="J242" s="83" t="s">
        <v>2918</v>
      </c>
      <c r="K242" s="80" t="s">
        <v>32</v>
      </c>
      <c r="L242" s="80" t="s">
        <v>979</v>
      </c>
      <c r="M242" s="80" t="s">
        <v>29</v>
      </c>
      <c r="N242" s="80" t="s">
        <v>980</v>
      </c>
      <c r="O242" s="80" t="s">
        <v>23</v>
      </c>
      <c r="P242" s="80" t="s">
        <v>20</v>
      </c>
      <c r="Q242" s="80" t="s">
        <v>23</v>
      </c>
      <c r="R242" s="80" t="s">
        <v>2661</v>
      </c>
      <c r="S242" s="80" t="s">
        <v>32</v>
      </c>
      <c r="T242" s="80" t="s">
        <v>981</v>
      </c>
      <c r="U242" s="80" t="s">
        <v>26</v>
      </c>
      <c r="V242" s="80" t="s">
        <v>982</v>
      </c>
      <c r="W242" s="80" t="s">
        <v>26</v>
      </c>
      <c r="X242" s="80" t="s">
        <v>983</v>
      </c>
      <c r="Y242" s="80" t="s">
        <v>26</v>
      </c>
      <c r="Z242" s="80" t="s">
        <v>984</v>
      </c>
      <c r="AA242" s="80" t="s">
        <v>23</v>
      </c>
      <c r="AB242" s="80" t="s">
        <v>2661</v>
      </c>
      <c r="AC242" s="80" t="s">
        <v>26</v>
      </c>
      <c r="AD242" s="80" t="s">
        <v>985</v>
      </c>
      <c r="AE242" s="80" t="s">
        <v>23</v>
      </c>
      <c r="AF242" s="80" t="s">
        <v>2661</v>
      </c>
      <c r="AG242" s="80" t="s">
        <v>32</v>
      </c>
      <c r="AH242" s="80" t="s">
        <v>986</v>
      </c>
      <c r="AI242" s="80" t="s">
        <v>23</v>
      </c>
      <c r="AJ242" s="80" t="s">
        <v>2661</v>
      </c>
      <c r="AK242" s="80" t="s">
        <v>24</v>
      </c>
      <c r="AL242" s="80" t="s">
        <v>987</v>
      </c>
    </row>
    <row r="243" spans="1:49" s="80" customFormat="1" ht="50.1" customHeight="1" x14ac:dyDescent="0.2">
      <c r="A243" s="3">
        <v>45378.553149849533</v>
      </c>
      <c r="B243" s="1" t="s">
        <v>2295</v>
      </c>
      <c r="C243" s="80" t="s">
        <v>2296</v>
      </c>
      <c r="D243" s="80" t="s">
        <v>23</v>
      </c>
      <c r="E243" s="80" t="s">
        <v>2661</v>
      </c>
      <c r="F243" s="80" t="s">
        <v>24</v>
      </c>
      <c r="G243" s="80" t="s">
        <v>2297</v>
      </c>
      <c r="H243" s="80" t="s">
        <v>23</v>
      </c>
      <c r="I243" s="80" t="s">
        <v>24</v>
      </c>
      <c r="J243" s="83" t="s">
        <v>2919</v>
      </c>
      <c r="K243" s="80" t="s">
        <v>24</v>
      </c>
      <c r="L243" s="80" t="s">
        <v>2298</v>
      </c>
      <c r="M243" s="80" t="s">
        <v>29</v>
      </c>
      <c r="N243" s="80" t="s">
        <v>2299</v>
      </c>
      <c r="O243" s="80" t="s">
        <v>23</v>
      </c>
      <c r="P243" s="80" t="s">
        <v>23</v>
      </c>
      <c r="Q243" s="80" t="s">
        <v>23</v>
      </c>
      <c r="R243" s="80" t="s">
        <v>2661</v>
      </c>
      <c r="S243" s="80" t="s">
        <v>29</v>
      </c>
      <c r="T243" s="80" t="s">
        <v>2300</v>
      </c>
      <c r="U243" s="80" t="s">
        <v>24</v>
      </c>
      <c r="V243" s="80" t="s">
        <v>2301</v>
      </c>
      <c r="W243" s="80" t="s">
        <v>26</v>
      </c>
      <c r="X243" s="80" t="s">
        <v>2302</v>
      </c>
      <c r="Y243" s="80" t="s">
        <v>26</v>
      </c>
      <c r="Z243" s="80" t="s">
        <v>2303</v>
      </c>
      <c r="AA243" s="80" t="s">
        <v>23</v>
      </c>
      <c r="AB243" s="80" t="s">
        <v>2661</v>
      </c>
      <c r="AC243" s="80" t="s">
        <v>24</v>
      </c>
      <c r="AD243" s="80" t="s">
        <v>2304</v>
      </c>
      <c r="AE243" s="80" t="s">
        <v>23</v>
      </c>
      <c r="AF243" s="80" t="s">
        <v>2661</v>
      </c>
      <c r="AG243" s="80" t="s">
        <v>32</v>
      </c>
      <c r="AH243" s="80" t="s">
        <v>2305</v>
      </c>
      <c r="AI243" s="80" t="s">
        <v>23</v>
      </c>
      <c r="AJ243" s="80" t="s">
        <v>2661</v>
      </c>
      <c r="AK243" s="80" t="s">
        <v>26</v>
      </c>
      <c r="AL243" s="80" t="s">
        <v>2306</v>
      </c>
    </row>
    <row r="244" spans="1:49" s="80" customFormat="1" ht="50.1" customHeight="1" x14ac:dyDescent="0.2">
      <c r="A244" s="3">
        <v>45358.386046331019</v>
      </c>
      <c r="B244" s="1" t="s">
        <v>1363</v>
      </c>
      <c r="C244" s="80" t="s">
        <v>1364</v>
      </c>
      <c r="D244" s="80" t="s">
        <v>23</v>
      </c>
      <c r="E244" s="80" t="s">
        <v>2661</v>
      </c>
      <c r="F244" s="80" t="s">
        <v>24</v>
      </c>
      <c r="G244" s="80" t="s">
        <v>1365</v>
      </c>
      <c r="H244" s="80" t="s">
        <v>2661</v>
      </c>
      <c r="I244" s="80" t="s">
        <v>2661</v>
      </c>
      <c r="J244" s="83" t="s">
        <v>2661</v>
      </c>
      <c r="K244" s="80" t="s">
        <v>2661</v>
      </c>
      <c r="L244" s="80" t="s">
        <v>2661</v>
      </c>
      <c r="M244" s="80" t="s">
        <v>2661</v>
      </c>
      <c r="N244" s="80" t="s">
        <v>2661</v>
      </c>
      <c r="O244" s="80" t="s">
        <v>2661</v>
      </c>
      <c r="P244" s="80" t="s">
        <v>2661</v>
      </c>
      <c r="Q244" s="80" t="s">
        <v>23</v>
      </c>
      <c r="R244" s="80" t="s">
        <v>2661</v>
      </c>
      <c r="S244" s="80" t="s">
        <v>24</v>
      </c>
      <c r="T244" s="80" t="s">
        <v>1366</v>
      </c>
      <c r="U244" s="80" t="s">
        <v>69</v>
      </c>
      <c r="V244" s="80" t="s">
        <v>1367</v>
      </c>
      <c r="W244" s="80" t="s">
        <v>32</v>
      </c>
      <c r="X244" s="80" t="s">
        <v>1368</v>
      </c>
      <c r="Y244" s="80" t="s">
        <v>14</v>
      </c>
      <c r="Z244" s="80" t="s">
        <v>1369</v>
      </c>
      <c r="AA244" s="80" t="s">
        <v>23</v>
      </c>
      <c r="AB244" s="80" t="s">
        <v>2661</v>
      </c>
      <c r="AC244" s="80" t="s">
        <v>29</v>
      </c>
      <c r="AD244" s="80" t="s">
        <v>1370</v>
      </c>
      <c r="AE244" s="80" t="s">
        <v>23</v>
      </c>
      <c r="AF244" s="80" t="s">
        <v>2661</v>
      </c>
      <c r="AG244" s="80" t="s">
        <v>24</v>
      </c>
      <c r="AH244" s="80" t="s">
        <v>1371</v>
      </c>
      <c r="AI244" s="80" t="s">
        <v>23</v>
      </c>
      <c r="AJ244" s="80" t="s">
        <v>2661</v>
      </c>
      <c r="AK244" s="80" t="s">
        <v>24</v>
      </c>
      <c r="AL244" s="80" t="s">
        <v>1372</v>
      </c>
    </row>
    <row r="245" spans="1:49" s="80" customFormat="1" ht="50.1" customHeight="1" x14ac:dyDescent="0.2">
      <c r="A245" s="3">
        <v>45379.529414930556</v>
      </c>
      <c r="B245" s="1" t="s">
        <v>2474</v>
      </c>
      <c r="C245" s="80" t="s">
        <v>2475</v>
      </c>
      <c r="D245" s="80" t="s">
        <v>20</v>
      </c>
      <c r="E245" s="80" t="s">
        <v>2476</v>
      </c>
      <c r="F245" s="80" t="s">
        <v>2661</v>
      </c>
      <c r="G245" s="80" t="s">
        <v>2661</v>
      </c>
      <c r="H245" s="80" t="s">
        <v>23</v>
      </c>
      <c r="I245" s="80" t="s">
        <v>24</v>
      </c>
      <c r="J245" s="83" t="s">
        <v>2920</v>
      </c>
      <c r="K245" s="80" t="s">
        <v>24</v>
      </c>
      <c r="L245" s="80" t="s">
        <v>2477</v>
      </c>
      <c r="M245" s="80" t="s">
        <v>24</v>
      </c>
      <c r="N245" s="80" t="s">
        <v>2478</v>
      </c>
      <c r="O245" s="80" t="s">
        <v>23</v>
      </c>
      <c r="P245" s="80" t="s">
        <v>23</v>
      </c>
      <c r="Q245" s="80" t="s">
        <v>23</v>
      </c>
      <c r="R245" s="80" t="s">
        <v>2661</v>
      </c>
      <c r="S245" s="80" t="s">
        <v>24</v>
      </c>
      <c r="T245" s="80" t="s">
        <v>2479</v>
      </c>
      <c r="U245" s="80" t="s">
        <v>24</v>
      </c>
      <c r="V245" s="80" t="s">
        <v>2480</v>
      </c>
      <c r="W245" s="80" t="s">
        <v>24</v>
      </c>
      <c r="X245" s="80" t="s">
        <v>2481</v>
      </c>
      <c r="Y245" s="80" t="s">
        <v>24</v>
      </c>
      <c r="Z245" s="80" t="s">
        <v>2482</v>
      </c>
      <c r="AA245" s="80" t="s">
        <v>23</v>
      </c>
      <c r="AB245" s="80" t="s">
        <v>2661</v>
      </c>
      <c r="AC245" s="80" t="s">
        <v>24</v>
      </c>
      <c r="AD245" s="80" t="s">
        <v>2483</v>
      </c>
      <c r="AE245" s="80" t="s">
        <v>23</v>
      </c>
      <c r="AF245" s="80" t="s">
        <v>2661</v>
      </c>
      <c r="AG245" s="80" t="s">
        <v>24</v>
      </c>
      <c r="AH245" s="80" t="s">
        <v>2484</v>
      </c>
      <c r="AI245" s="80" t="s">
        <v>23</v>
      </c>
      <c r="AJ245" s="80" t="s">
        <v>2661</v>
      </c>
      <c r="AK245" s="80" t="s">
        <v>26</v>
      </c>
      <c r="AL245" s="80" t="s">
        <v>2485</v>
      </c>
    </row>
    <row r="246" spans="1:49" s="80" customFormat="1" ht="50.1" customHeight="1" x14ac:dyDescent="0.2">
      <c r="A246" s="3">
        <v>45352.633105358793</v>
      </c>
      <c r="B246" s="1" t="s">
        <v>1395</v>
      </c>
      <c r="C246" s="80" t="s">
        <v>1396</v>
      </c>
      <c r="D246" s="80" t="s">
        <v>23</v>
      </c>
      <c r="E246" s="80" t="s">
        <v>2661</v>
      </c>
      <c r="F246" s="80" t="s">
        <v>26</v>
      </c>
      <c r="G246" s="80" t="s">
        <v>1397</v>
      </c>
      <c r="H246" s="80" t="s">
        <v>23</v>
      </c>
      <c r="I246" s="80" t="s">
        <v>26</v>
      </c>
      <c r="J246" s="83" t="s">
        <v>2921</v>
      </c>
      <c r="K246" s="80" t="s">
        <v>26</v>
      </c>
      <c r="L246" s="80" t="s">
        <v>1398</v>
      </c>
      <c r="M246" s="80" t="s">
        <v>26</v>
      </c>
      <c r="N246" s="80" t="s">
        <v>1399</v>
      </c>
      <c r="O246" s="80" t="s">
        <v>23</v>
      </c>
      <c r="P246" s="80" t="s">
        <v>23</v>
      </c>
      <c r="Q246" s="80" t="s">
        <v>23</v>
      </c>
      <c r="R246" s="80" t="s">
        <v>2661</v>
      </c>
      <c r="S246" s="80" t="s">
        <v>26</v>
      </c>
      <c r="T246" s="80" t="s">
        <v>1400</v>
      </c>
      <c r="U246" s="80" t="s">
        <v>26</v>
      </c>
      <c r="V246" s="80" t="s">
        <v>1401</v>
      </c>
      <c r="W246" s="80" t="s">
        <v>26</v>
      </c>
      <c r="X246" s="80" t="s">
        <v>1402</v>
      </c>
      <c r="Y246" s="80" t="s">
        <v>26</v>
      </c>
      <c r="Z246" s="80" t="s">
        <v>1403</v>
      </c>
      <c r="AA246" s="80" t="s">
        <v>23</v>
      </c>
      <c r="AB246" s="80" t="s">
        <v>2661</v>
      </c>
      <c r="AC246" s="80" t="s">
        <v>26</v>
      </c>
      <c r="AD246" s="80" t="s">
        <v>1404</v>
      </c>
      <c r="AE246" s="80" t="s">
        <v>23</v>
      </c>
      <c r="AF246" s="80" t="s">
        <v>2661</v>
      </c>
      <c r="AG246" s="80" t="s">
        <v>26</v>
      </c>
      <c r="AH246" s="80" t="s">
        <v>1405</v>
      </c>
      <c r="AI246" s="80" t="s">
        <v>23</v>
      </c>
      <c r="AJ246" s="80" t="s">
        <v>2661</v>
      </c>
      <c r="AK246" s="80" t="s">
        <v>26</v>
      </c>
      <c r="AL246" s="80" t="s">
        <v>1406</v>
      </c>
    </row>
    <row r="247" spans="1:49" s="80" customFormat="1" ht="50.1" customHeight="1" x14ac:dyDescent="0.2">
      <c r="A247" s="3">
        <v>45379.608392939816</v>
      </c>
      <c r="B247" s="1" t="s">
        <v>2450</v>
      </c>
      <c r="C247" s="80" t="s">
        <v>2451</v>
      </c>
      <c r="D247" s="80" t="s">
        <v>20</v>
      </c>
      <c r="E247" s="80" t="s">
        <v>2452</v>
      </c>
      <c r="F247" s="80" t="s">
        <v>2661</v>
      </c>
      <c r="G247" s="80" t="s">
        <v>2661</v>
      </c>
      <c r="H247" s="80" t="s">
        <v>23</v>
      </c>
      <c r="I247" s="80" t="s">
        <v>32</v>
      </c>
      <c r="J247" s="83" t="s">
        <v>2772</v>
      </c>
      <c r="K247" s="80" t="s">
        <v>32</v>
      </c>
      <c r="L247" s="80" t="s">
        <v>2453</v>
      </c>
      <c r="M247" s="80" t="s">
        <v>32</v>
      </c>
      <c r="N247" s="80" t="s">
        <v>2454</v>
      </c>
      <c r="O247" s="80" t="s">
        <v>20</v>
      </c>
      <c r="P247" s="80" t="s">
        <v>23</v>
      </c>
      <c r="Q247" s="80" t="s">
        <v>23</v>
      </c>
      <c r="R247" s="80" t="s">
        <v>2661</v>
      </c>
      <c r="S247" s="80" t="s">
        <v>26</v>
      </c>
      <c r="T247" s="80" t="s">
        <v>2455</v>
      </c>
      <c r="U247" s="80" t="s">
        <v>32</v>
      </c>
      <c r="V247" s="80" t="s">
        <v>2456</v>
      </c>
      <c r="W247" s="80" t="s">
        <v>14</v>
      </c>
      <c r="X247" s="80" t="s">
        <v>2457</v>
      </c>
      <c r="Y247" s="80" t="s">
        <v>14</v>
      </c>
      <c r="Z247" s="80" t="s">
        <v>2458</v>
      </c>
      <c r="AA247" s="80" t="s">
        <v>23</v>
      </c>
      <c r="AB247" s="80" t="s">
        <v>2661</v>
      </c>
      <c r="AC247" s="80" t="s">
        <v>26</v>
      </c>
      <c r="AD247" s="80" t="s">
        <v>2459</v>
      </c>
      <c r="AE247" s="80" t="s">
        <v>23</v>
      </c>
      <c r="AF247" s="80" t="s">
        <v>2661</v>
      </c>
      <c r="AG247" s="80" t="s">
        <v>32</v>
      </c>
      <c r="AH247" s="80" t="s">
        <v>2460</v>
      </c>
      <c r="AI247" s="80" t="s">
        <v>23</v>
      </c>
      <c r="AJ247" s="80" t="s">
        <v>2661</v>
      </c>
      <c r="AK247" s="80" t="s">
        <v>32</v>
      </c>
      <c r="AL247" s="80" t="s">
        <v>2461</v>
      </c>
    </row>
    <row r="248" spans="1:49" s="81" customFormat="1" ht="50.1" customHeight="1" x14ac:dyDescent="0.2">
      <c r="A248" s="3">
        <v>45365.641099733795</v>
      </c>
      <c r="B248" s="1" t="s">
        <v>1648</v>
      </c>
      <c r="C248" s="80" t="s">
        <v>1649</v>
      </c>
      <c r="D248" s="80" t="s">
        <v>23</v>
      </c>
      <c r="E248" s="80" t="s">
        <v>2661</v>
      </c>
      <c r="F248" s="80" t="s">
        <v>26</v>
      </c>
      <c r="G248" s="80" t="s">
        <v>1650</v>
      </c>
      <c r="H248" s="80" t="s">
        <v>23</v>
      </c>
      <c r="I248" s="80" t="s">
        <v>24</v>
      </c>
      <c r="J248" s="83" t="s">
        <v>2922</v>
      </c>
      <c r="K248" s="80" t="s">
        <v>32</v>
      </c>
      <c r="L248" s="80" t="s">
        <v>1651</v>
      </c>
      <c r="M248" s="80" t="s">
        <v>26</v>
      </c>
      <c r="N248" s="80" t="s">
        <v>1652</v>
      </c>
      <c r="O248" s="80" t="s">
        <v>23</v>
      </c>
      <c r="P248" s="80" t="s">
        <v>23</v>
      </c>
      <c r="Q248" s="80" t="s">
        <v>23</v>
      </c>
      <c r="R248" s="80" t="s">
        <v>2661</v>
      </c>
      <c r="S248" s="80" t="s">
        <v>26</v>
      </c>
      <c r="T248" s="80" t="s">
        <v>1653</v>
      </c>
      <c r="U248" s="80" t="s">
        <v>24</v>
      </c>
      <c r="V248" s="80" t="s">
        <v>1654</v>
      </c>
      <c r="W248" s="80" t="s">
        <v>26</v>
      </c>
      <c r="X248" s="80" t="s">
        <v>1655</v>
      </c>
      <c r="Y248" s="80" t="s">
        <v>32</v>
      </c>
      <c r="Z248" s="80" t="s">
        <v>1656</v>
      </c>
      <c r="AA248" s="80" t="s">
        <v>23</v>
      </c>
      <c r="AB248" s="80" t="s">
        <v>2661</v>
      </c>
      <c r="AC248" s="80" t="s">
        <v>26</v>
      </c>
      <c r="AD248" s="80" t="s">
        <v>1657</v>
      </c>
      <c r="AE248" s="80" t="s">
        <v>23</v>
      </c>
      <c r="AF248" s="80" t="s">
        <v>2661</v>
      </c>
      <c r="AG248" s="80" t="s">
        <v>26</v>
      </c>
      <c r="AH248" s="80" t="s">
        <v>1658</v>
      </c>
      <c r="AI248" s="80" t="s">
        <v>23</v>
      </c>
      <c r="AJ248" s="80" t="s">
        <v>2661</v>
      </c>
      <c r="AK248" s="80" t="s">
        <v>24</v>
      </c>
      <c r="AL248" s="80" t="s">
        <v>1659</v>
      </c>
      <c r="AM248" s="80"/>
      <c r="AN248" s="80"/>
      <c r="AO248" s="80"/>
      <c r="AP248" s="80"/>
      <c r="AQ248" s="80"/>
      <c r="AR248" s="80"/>
      <c r="AS248" s="80"/>
      <c r="AT248" s="80"/>
      <c r="AU248" s="80"/>
      <c r="AV248" s="80"/>
      <c r="AW248" s="80"/>
    </row>
    <row r="249" spans="1:49" s="81" customFormat="1" ht="50.1" customHeight="1" x14ac:dyDescent="0.2">
      <c r="A249" s="3">
        <v>45348.680086689812</v>
      </c>
      <c r="B249" s="1" t="s">
        <v>537</v>
      </c>
      <c r="C249" s="80" t="s">
        <v>538</v>
      </c>
      <c r="D249" s="80" t="s">
        <v>23</v>
      </c>
      <c r="E249" s="80" t="s">
        <v>2661</v>
      </c>
      <c r="F249" s="80" t="s">
        <v>24</v>
      </c>
      <c r="G249" s="80" t="s">
        <v>539</v>
      </c>
      <c r="H249" s="80" t="s">
        <v>23</v>
      </c>
      <c r="I249" s="80" t="s">
        <v>24</v>
      </c>
      <c r="J249" s="83" t="s">
        <v>2923</v>
      </c>
      <c r="K249" s="80" t="s">
        <v>24</v>
      </c>
      <c r="L249" s="80" t="s">
        <v>540</v>
      </c>
      <c r="M249" s="80" t="s">
        <v>26</v>
      </c>
      <c r="N249" s="80" t="s">
        <v>541</v>
      </c>
      <c r="O249" s="80" t="s">
        <v>23</v>
      </c>
      <c r="P249" s="80" t="s">
        <v>23</v>
      </c>
      <c r="Q249" s="80" t="s">
        <v>23</v>
      </c>
      <c r="R249" s="80" t="s">
        <v>2661</v>
      </c>
      <c r="S249" s="80" t="s">
        <v>26</v>
      </c>
      <c r="T249" s="80" t="s">
        <v>542</v>
      </c>
      <c r="U249" s="80" t="s">
        <v>32</v>
      </c>
      <c r="V249" s="80" t="s">
        <v>543</v>
      </c>
      <c r="W249" s="80" t="s">
        <v>32</v>
      </c>
      <c r="X249" s="80" t="s">
        <v>543</v>
      </c>
      <c r="Y249" s="80" t="s">
        <v>24</v>
      </c>
      <c r="Z249" s="80" t="s">
        <v>544</v>
      </c>
      <c r="AA249" s="80" t="s">
        <v>23</v>
      </c>
      <c r="AB249" s="80" t="s">
        <v>2661</v>
      </c>
      <c r="AC249" s="80" t="s">
        <v>24</v>
      </c>
      <c r="AD249" s="80" t="s">
        <v>545</v>
      </c>
      <c r="AE249" s="80" t="s">
        <v>23</v>
      </c>
      <c r="AF249" s="80" t="s">
        <v>2661</v>
      </c>
      <c r="AG249" s="80" t="s">
        <v>24</v>
      </c>
      <c r="AH249" s="80" t="s">
        <v>546</v>
      </c>
      <c r="AI249" s="80" t="s">
        <v>23</v>
      </c>
      <c r="AJ249" s="80" t="s">
        <v>2661</v>
      </c>
      <c r="AK249" s="80" t="s">
        <v>24</v>
      </c>
      <c r="AL249" s="80" t="s">
        <v>547</v>
      </c>
      <c r="AM249" s="80"/>
      <c r="AN249" s="80"/>
      <c r="AO249" s="80"/>
      <c r="AP249" s="80"/>
      <c r="AQ249" s="80"/>
      <c r="AR249" s="80"/>
      <c r="AS249" s="80"/>
      <c r="AT249" s="80"/>
      <c r="AU249" s="80"/>
      <c r="AV249" s="80"/>
      <c r="AW249" s="80"/>
    </row>
    <row r="250" spans="1:49" s="81" customFormat="1" ht="50.1" customHeight="1" x14ac:dyDescent="0.2">
      <c r="A250" s="3">
        <v>45299.596058483796</v>
      </c>
      <c r="B250" s="1" t="s">
        <v>257</v>
      </c>
      <c r="C250" s="80" t="s">
        <v>258</v>
      </c>
      <c r="D250" s="80" t="s">
        <v>23</v>
      </c>
      <c r="E250" s="80" t="s">
        <v>2661</v>
      </c>
      <c r="F250" s="80" t="s">
        <v>26</v>
      </c>
      <c r="G250" s="80" t="s">
        <v>259</v>
      </c>
      <c r="H250" s="80" t="s">
        <v>23</v>
      </c>
      <c r="I250" s="80" t="s">
        <v>29</v>
      </c>
      <c r="J250" s="83" t="s">
        <v>2773</v>
      </c>
      <c r="K250" s="80" t="s">
        <v>26</v>
      </c>
      <c r="L250" s="80" t="s">
        <v>260</v>
      </c>
      <c r="M250" s="80" t="s">
        <v>29</v>
      </c>
      <c r="N250" s="80" t="s">
        <v>261</v>
      </c>
      <c r="O250" s="80" t="s">
        <v>23</v>
      </c>
      <c r="P250" s="80" t="s">
        <v>23</v>
      </c>
      <c r="Q250" s="80" t="s">
        <v>23</v>
      </c>
      <c r="R250" s="80" t="s">
        <v>2661</v>
      </c>
      <c r="S250" s="80" t="s">
        <v>24</v>
      </c>
      <c r="T250" s="80" t="s">
        <v>262</v>
      </c>
      <c r="U250" s="80" t="s">
        <v>24</v>
      </c>
      <c r="V250" s="80" t="s">
        <v>263</v>
      </c>
      <c r="W250" s="80" t="s">
        <v>24</v>
      </c>
      <c r="X250" s="80" t="s">
        <v>264</v>
      </c>
      <c r="Y250" s="80" t="s">
        <v>24</v>
      </c>
      <c r="Z250" s="80" t="s">
        <v>265</v>
      </c>
      <c r="AA250" s="80" t="s">
        <v>23</v>
      </c>
      <c r="AB250" s="80" t="s">
        <v>2661</v>
      </c>
      <c r="AC250" s="80" t="s">
        <v>26</v>
      </c>
      <c r="AD250" s="80" t="s">
        <v>266</v>
      </c>
      <c r="AE250" s="80" t="s">
        <v>23</v>
      </c>
      <c r="AF250" s="80" t="s">
        <v>2661</v>
      </c>
      <c r="AG250" s="80" t="s">
        <v>26</v>
      </c>
      <c r="AH250" s="80" t="s">
        <v>267</v>
      </c>
      <c r="AI250" s="80" t="s">
        <v>23</v>
      </c>
      <c r="AJ250" s="80" t="s">
        <v>2661</v>
      </c>
      <c r="AK250" s="80" t="s">
        <v>32</v>
      </c>
      <c r="AL250" s="80" t="s">
        <v>268</v>
      </c>
      <c r="AM250" s="80"/>
      <c r="AN250" s="80"/>
      <c r="AO250" s="80"/>
      <c r="AP250" s="80"/>
      <c r="AQ250" s="80"/>
      <c r="AR250" s="80"/>
      <c r="AS250" s="80"/>
      <c r="AT250" s="80"/>
      <c r="AU250" s="80"/>
      <c r="AV250" s="80"/>
      <c r="AW250" s="80"/>
    </row>
    <row r="251" spans="1:49" s="81" customFormat="1" ht="50.1" customHeight="1" x14ac:dyDescent="0.2">
      <c r="A251" s="3">
        <v>45379.568962349535</v>
      </c>
      <c r="B251" s="1" t="s">
        <v>2486</v>
      </c>
      <c r="C251" s="80" t="s">
        <v>2487</v>
      </c>
      <c r="D251" s="80" t="s">
        <v>23</v>
      </c>
      <c r="E251" s="80" t="s">
        <v>2661</v>
      </c>
      <c r="F251" s="80" t="s">
        <v>29</v>
      </c>
      <c r="G251" s="80" t="s">
        <v>2488</v>
      </c>
      <c r="H251" s="80" t="s">
        <v>23</v>
      </c>
      <c r="I251" s="80" t="s">
        <v>32</v>
      </c>
      <c r="J251" s="83" t="s">
        <v>2924</v>
      </c>
      <c r="K251" s="80" t="s">
        <v>32</v>
      </c>
      <c r="L251" s="80" t="s">
        <v>2489</v>
      </c>
      <c r="M251" s="80" t="s">
        <v>26</v>
      </c>
      <c r="N251" s="80" t="s">
        <v>2490</v>
      </c>
      <c r="O251" s="80" t="s">
        <v>20</v>
      </c>
      <c r="P251" s="80" t="s">
        <v>20</v>
      </c>
      <c r="Q251" s="80" t="s">
        <v>23</v>
      </c>
      <c r="R251" s="80" t="s">
        <v>2661</v>
      </c>
      <c r="S251" s="80" t="s">
        <v>24</v>
      </c>
      <c r="T251" s="80" t="s">
        <v>2491</v>
      </c>
      <c r="U251" s="80" t="s">
        <v>29</v>
      </c>
      <c r="V251" s="80" t="s">
        <v>1946</v>
      </c>
      <c r="W251" s="80" t="s">
        <v>26</v>
      </c>
      <c r="X251" s="80" t="s">
        <v>2492</v>
      </c>
      <c r="Y251" s="80" t="s">
        <v>14</v>
      </c>
      <c r="Z251" s="80" t="s">
        <v>2493</v>
      </c>
      <c r="AA251" s="80" t="s">
        <v>23</v>
      </c>
      <c r="AB251" s="80" t="s">
        <v>2661</v>
      </c>
      <c r="AC251" s="80" t="s">
        <v>24</v>
      </c>
      <c r="AD251" s="80" t="s">
        <v>2494</v>
      </c>
      <c r="AE251" s="80" t="s">
        <v>23</v>
      </c>
      <c r="AF251" s="80" t="s">
        <v>2661</v>
      </c>
      <c r="AG251" s="80" t="s">
        <v>24</v>
      </c>
      <c r="AH251" s="80" t="s">
        <v>2495</v>
      </c>
      <c r="AI251" s="80" t="s">
        <v>23</v>
      </c>
      <c r="AJ251" s="80" t="s">
        <v>2661</v>
      </c>
      <c r="AK251" s="80" t="s">
        <v>24</v>
      </c>
      <c r="AL251" s="80" t="s">
        <v>2496</v>
      </c>
      <c r="AM251" s="80"/>
      <c r="AN251" s="80"/>
      <c r="AO251" s="80"/>
      <c r="AP251" s="80"/>
      <c r="AQ251" s="80"/>
      <c r="AR251" s="80"/>
      <c r="AS251" s="80"/>
      <c r="AT251" s="80"/>
      <c r="AU251" s="80"/>
      <c r="AV251" s="80"/>
      <c r="AW251" s="80"/>
    </row>
    <row r="252" spans="1:49" s="80" customFormat="1" ht="50.1" customHeight="1" x14ac:dyDescent="0.2">
      <c r="A252" s="1"/>
      <c r="B252" s="1"/>
      <c r="J252" s="82"/>
    </row>
    <row r="253" spans="1:49" s="80" customFormat="1" ht="50.1" customHeight="1" x14ac:dyDescent="0.2">
      <c r="A253" s="1"/>
      <c r="B253" s="1"/>
      <c r="J253" s="82"/>
    </row>
    <row r="254" spans="1:49" s="80" customFormat="1" ht="50.1" customHeight="1" x14ac:dyDescent="0.2">
      <c r="A254" s="1"/>
      <c r="B254" s="1"/>
      <c r="J254" s="82"/>
    </row>
    <row r="255" spans="1:49" s="80" customFormat="1" ht="50.1" customHeight="1" x14ac:dyDescent="0.2">
      <c r="A255" s="1"/>
      <c r="B255" s="1"/>
      <c r="J255" s="82"/>
    </row>
    <row r="256" spans="1:49" s="80" customFormat="1" ht="50.1" customHeight="1" x14ac:dyDescent="0.2">
      <c r="A256" s="1"/>
      <c r="B256" s="1"/>
      <c r="J256" s="82"/>
    </row>
    <row r="257" spans="1:10" s="80" customFormat="1" ht="50.1" customHeight="1" x14ac:dyDescent="0.2">
      <c r="A257" s="1"/>
      <c r="B257" s="1"/>
      <c r="J257" s="82"/>
    </row>
    <row r="258" spans="1:10" s="80" customFormat="1" ht="50.1" customHeight="1" x14ac:dyDescent="0.2">
      <c r="A258" s="1"/>
      <c r="B258" s="1"/>
      <c r="J258" s="82"/>
    </row>
    <row r="259" spans="1:10" s="80" customFormat="1" ht="50.1" customHeight="1" x14ac:dyDescent="0.2">
      <c r="A259" s="1"/>
      <c r="B259" s="1"/>
      <c r="J259" s="82"/>
    </row>
    <row r="260" spans="1:10" s="80" customFormat="1" ht="50.1" customHeight="1" x14ac:dyDescent="0.2">
      <c r="A260" s="1"/>
      <c r="B260" s="1"/>
      <c r="J260" s="82"/>
    </row>
    <row r="261" spans="1:10" s="80" customFormat="1" ht="50.1" customHeight="1" x14ac:dyDescent="0.2">
      <c r="A261" s="1"/>
      <c r="B261" s="1"/>
      <c r="J261" s="82"/>
    </row>
    <row r="262" spans="1:10" s="80" customFormat="1" ht="50.1" customHeight="1" x14ac:dyDescent="0.2">
      <c r="A262" s="1"/>
      <c r="B262" s="1"/>
      <c r="J262" s="82"/>
    </row>
    <row r="263" spans="1:10" s="80" customFormat="1" ht="50.1" customHeight="1" x14ac:dyDescent="0.2">
      <c r="A263" s="1"/>
      <c r="B263" s="1"/>
      <c r="J263" s="82"/>
    </row>
    <row r="264" spans="1:10" s="80" customFormat="1" ht="50.1" customHeight="1" x14ac:dyDescent="0.2">
      <c r="A264" s="1"/>
      <c r="B264" s="1"/>
      <c r="J264" s="82"/>
    </row>
  </sheetData>
  <autoFilter ref="A1:AW251" xr:uid="{26FCD1B6-7BE7-43C5-BE3F-6768B7800B13}">
    <filterColumn colId="36">
      <filters>
        <filter val="2 Åtgärden genomförs till mindre del"/>
      </filters>
    </filterColumn>
  </autoFilter>
  <sortState xmlns:xlrd2="http://schemas.microsoft.com/office/spreadsheetml/2017/richdata2" ref="A2:AW251">
    <sortCondition ref="C2:C251"/>
  </sortState>
  <conditionalFormatting sqref="A1:B1048576 Q34 Q49 Q99 Q106 Q177 Q186 Q203 Q211 Q214 E1:H247 E252:H1048576 F248:H251 Q253:Z1048576 R252:AC252 Q1:Z33 S34:Z34 Q35:Z48 S49:Z49 Q50:Z98 S99:Z99 Q100:Z105 S106:Z106 Q107:Z176 S177:Z177 Q178:Z185 S186:Z186 Q187:Z202 S203:Z203 Q204:Z210 S211:Z211 Q212:Z213 Q215:Z247 S214:Z214 S248:XFD251 AE252:XFD252 AB253:XFD253 AA1:XFD247 AA254:XFD1048576">
    <cfRule type="cellIs" dxfId="5" priority="2" operator="equal">
      <formula>"Nej"</formula>
    </cfRule>
  </conditionalFormatting>
  <conditionalFormatting sqref="D1:D247 D252:D1048576 D248:E251">
    <cfRule type="cellIs" dxfId="4" priority="1" operator="equal">
      <formula>"nej"</formula>
    </cfRule>
  </conditionalFormatting>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A98B4-5694-4FDA-9C73-A6626D6062C7}">
  <dimension ref="A1:AC268"/>
  <sheetViews>
    <sheetView zoomScale="90" zoomScaleNormal="90" workbookViewId="0">
      <pane ySplit="14" topLeftCell="A15" activePane="bottomLeft" state="frozen"/>
      <selection pane="bottomLeft" activeCell="P3" sqref="P3"/>
    </sheetView>
  </sheetViews>
  <sheetFormatPr defaultRowHeight="12.75" x14ac:dyDescent="0.2"/>
  <cols>
    <col min="1" max="2" width="9.140625" style="1"/>
    <col min="3" max="3" width="12.28515625" style="4" bestFit="1" customWidth="1"/>
    <col min="4" max="15" width="9.140625" style="1"/>
    <col min="17" max="17" width="11.85546875" customWidth="1"/>
  </cols>
  <sheetData>
    <row r="1" spans="1:29" x14ac:dyDescent="0.2">
      <c r="A1" s="7"/>
      <c r="B1" s="7"/>
      <c r="C1" s="20"/>
      <c r="D1" s="7"/>
      <c r="E1" s="7"/>
      <c r="F1" s="7"/>
      <c r="G1" s="7"/>
      <c r="H1" s="7"/>
      <c r="I1" s="7"/>
      <c r="J1" s="7"/>
      <c r="K1" s="7"/>
      <c r="L1" s="7"/>
      <c r="M1" s="7"/>
      <c r="N1" s="7"/>
      <c r="O1" s="7"/>
      <c r="P1" s="6"/>
      <c r="Q1" s="6"/>
      <c r="R1" s="6"/>
      <c r="S1" s="6"/>
      <c r="T1" s="6"/>
      <c r="U1" s="6"/>
      <c r="V1" s="6"/>
      <c r="W1" s="6"/>
      <c r="X1" s="6"/>
      <c r="Y1" s="6"/>
      <c r="Z1" s="6"/>
      <c r="AA1" s="6"/>
      <c r="AB1" s="6"/>
    </row>
    <row r="2" spans="1:29" x14ac:dyDescent="0.2">
      <c r="A2" s="6"/>
      <c r="B2" s="101"/>
      <c r="C2" s="104" t="s">
        <v>2670</v>
      </c>
      <c r="D2" s="103" t="s">
        <v>2671</v>
      </c>
      <c r="E2" s="103"/>
      <c r="F2" s="103"/>
      <c r="G2" s="103" t="s">
        <v>2672</v>
      </c>
      <c r="H2" s="103"/>
      <c r="I2" s="103"/>
      <c r="J2" s="103"/>
      <c r="K2" s="97" t="s">
        <v>2673</v>
      </c>
      <c r="L2" s="97" t="s">
        <v>2674</v>
      </c>
      <c r="M2" s="99" t="s">
        <v>2675</v>
      </c>
      <c r="N2" s="36"/>
      <c r="O2" s="36"/>
      <c r="P2" s="6"/>
      <c r="Q2" s="6"/>
      <c r="R2" s="6"/>
      <c r="S2" s="6"/>
      <c r="T2" s="6"/>
      <c r="U2" s="6"/>
      <c r="V2" s="6"/>
      <c r="W2" s="6"/>
      <c r="X2" s="6"/>
      <c r="Y2" s="6"/>
      <c r="Z2" s="6"/>
      <c r="AA2" s="6"/>
      <c r="AB2" s="6"/>
      <c r="AC2" s="6"/>
    </row>
    <row r="3" spans="1:29" x14ac:dyDescent="0.2">
      <c r="A3" s="6"/>
      <c r="B3" s="102"/>
      <c r="C3" s="98"/>
      <c r="D3" s="35" t="s">
        <v>2676</v>
      </c>
      <c r="E3" s="35" t="s">
        <v>2677</v>
      </c>
      <c r="F3" s="35" t="s">
        <v>2678</v>
      </c>
      <c r="G3" s="35" t="s">
        <v>2679</v>
      </c>
      <c r="H3" s="35" t="s">
        <v>2680</v>
      </c>
      <c r="I3" s="35" t="s">
        <v>2681</v>
      </c>
      <c r="J3" s="36" t="s">
        <v>2682</v>
      </c>
      <c r="K3" s="106"/>
      <c r="L3" s="98"/>
      <c r="M3" s="100"/>
      <c r="N3" s="61"/>
      <c r="O3" s="61"/>
      <c r="P3" s="6"/>
      <c r="Q3" s="6"/>
      <c r="R3" s="6"/>
      <c r="S3" s="6"/>
      <c r="T3" s="6"/>
      <c r="U3" s="6"/>
      <c r="V3" s="6"/>
      <c r="W3" s="6"/>
      <c r="X3" s="6"/>
      <c r="Y3" s="6"/>
      <c r="Z3" s="6"/>
      <c r="AA3" s="6"/>
      <c r="AB3" s="6"/>
      <c r="AC3" s="6"/>
    </row>
    <row r="4" spans="1:29" x14ac:dyDescent="0.2">
      <c r="A4" s="6"/>
      <c r="B4" s="15" t="s">
        <v>2665</v>
      </c>
      <c r="C4" s="33">
        <f>COUNTIF(E15:E264,"5")</f>
        <v>6</v>
      </c>
      <c r="D4" s="33">
        <f t="shared" ref="D4:M4" si="0">COUNTIF(F15:F264,"5")</f>
        <v>16</v>
      </c>
      <c r="E4" s="33">
        <f t="shared" si="0"/>
        <v>2</v>
      </c>
      <c r="F4" s="33">
        <f t="shared" si="0"/>
        <v>20</v>
      </c>
      <c r="G4" s="33">
        <f t="shared" si="0"/>
        <v>35</v>
      </c>
      <c r="H4" s="33">
        <f t="shared" si="0"/>
        <v>45</v>
      </c>
      <c r="I4" s="33">
        <f t="shared" si="0"/>
        <v>24</v>
      </c>
      <c r="J4" s="33">
        <f t="shared" si="0"/>
        <v>51</v>
      </c>
      <c r="K4" s="33">
        <f t="shared" si="0"/>
        <v>20</v>
      </c>
      <c r="L4" s="33">
        <f t="shared" si="0"/>
        <v>20</v>
      </c>
      <c r="M4" s="47">
        <f t="shared" si="0"/>
        <v>14</v>
      </c>
      <c r="N4" s="33"/>
      <c r="O4" s="33"/>
      <c r="P4" s="8"/>
      <c r="Q4" s="6"/>
      <c r="R4" s="6"/>
      <c r="S4" s="6"/>
      <c r="T4" s="6"/>
      <c r="U4" s="6"/>
      <c r="V4" s="6"/>
      <c r="W4" s="6"/>
      <c r="X4" s="6"/>
      <c r="Y4" s="6"/>
      <c r="Z4" s="6"/>
      <c r="AA4" s="6"/>
      <c r="AB4" s="6"/>
      <c r="AC4" s="6"/>
    </row>
    <row r="5" spans="1:29" x14ac:dyDescent="0.2">
      <c r="A5" s="6"/>
      <c r="B5" s="15" t="s">
        <v>2666</v>
      </c>
      <c r="C5" s="33">
        <f>COUNTIF(E15:E264,"4")</f>
        <v>59</v>
      </c>
      <c r="D5" s="33">
        <f t="shared" ref="D5:M5" si="1">COUNTIF(F15:F264,"4")</f>
        <v>80</v>
      </c>
      <c r="E5" s="33">
        <f t="shared" si="1"/>
        <v>45</v>
      </c>
      <c r="F5" s="33">
        <f t="shared" si="1"/>
        <v>65</v>
      </c>
      <c r="G5" s="33">
        <f t="shared" si="1"/>
        <v>83</v>
      </c>
      <c r="H5" s="33">
        <f t="shared" si="1"/>
        <v>57</v>
      </c>
      <c r="I5" s="33">
        <f t="shared" si="1"/>
        <v>48</v>
      </c>
      <c r="J5" s="33">
        <f t="shared" si="1"/>
        <v>45</v>
      </c>
      <c r="K5" s="33">
        <f t="shared" si="1"/>
        <v>117</v>
      </c>
      <c r="L5" s="33">
        <f t="shared" si="1"/>
        <v>88</v>
      </c>
      <c r="M5" s="47">
        <f t="shared" si="1"/>
        <v>70</v>
      </c>
      <c r="N5" s="33"/>
      <c r="O5" s="33"/>
      <c r="P5" s="8"/>
      <c r="Q5" s="6"/>
      <c r="R5" s="6"/>
      <c r="S5" s="6"/>
      <c r="T5" s="6"/>
      <c r="U5" s="6"/>
      <c r="V5" s="6"/>
      <c r="W5" s="6"/>
      <c r="X5" s="6"/>
      <c r="Y5" s="6"/>
      <c r="Z5" s="6"/>
      <c r="AA5" s="6"/>
      <c r="AB5" s="6"/>
      <c r="AC5" s="6"/>
    </row>
    <row r="6" spans="1:29" x14ac:dyDescent="0.2">
      <c r="A6" s="6"/>
      <c r="B6" s="15" t="s">
        <v>2667</v>
      </c>
      <c r="C6" s="46">
        <f>COUNTIF(E15:E264,"3")</f>
        <v>103</v>
      </c>
      <c r="D6" s="46">
        <f t="shared" ref="D6:M6" si="2">COUNTIF(F15:F264,"3")</f>
        <v>99</v>
      </c>
      <c r="E6" s="46">
        <f t="shared" si="2"/>
        <v>87</v>
      </c>
      <c r="F6" s="46">
        <f t="shared" si="2"/>
        <v>90</v>
      </c>
      <c r="G6" s="46">
        <f t="shared" si="2"/>
        <v>74</v>
      </c>
      <c r="H6" s="46">
        <f t="shared" si="2"/>
        <v>64</v>
      </c>
      <c r="I6" s="46">
        <f t="shared" si="2"/>
        <v>50</v>
      </c>
      <c r="J6" s="46">
        <f t="shared" si="2"/>
        <v>37</v>
      </c>
      <c r="K6" s="46">
        <f t="shared" si="2"/>
        <v>85</v>
      </c>
      <c r="L6" s="46">
        <f t="shared" si="2"/>
        <v>78</v>
      </c>
      <c r="M6" s="48">
        <f t="shared" si="2"/>
        <v>83</v>
      </c>
      <c r="N6" s="46"/>
      <c r="O6" s="46"/>
      <c r="P6" s="8"/>
      <c r="Q6" s="6"/>
      <c r="R6" s="6"/>
      <c r="S6" s="6"/>
      <c r="T6" s="6"/>
      <c r="U6" s="6"/>
      <c r="V6" s="6"/>
      <c r="W6" s="6"/>
      <c r="X6" s="6"/>
      <c r="Y6" s="6"/>
      <c r="Z6" s="6"/>
      <c r="AA6" s="6"/>
      <c r="AB6" s="6"/>
      <c r="AC6" s="6"/>
    </row>
    <row r="7" spans="1:29" x14ac:dyDescent="0.2">
      <c r="A7" s="6"/>
      <c r="B7" s="15" t="s">
        <v>2668</v>
      </c>
      <c r="C7" s="28">
        <f>COUNTIF(E15:E264,"2")</f>
        <v>32</v>
      </c>
      <c r="D7" s="28">
        <f t="shared" ref="D7:M7" si="3">COUNTIF(F15:F264,"2")</f>
        <v>41</v>
      </c>
      <c r="E7" s="28">
        <f t="shared" si="3"/>
        <v>79</v>
      </c>
      <c r="F7" s="28">
        <f t="shared" si="3"/>
        <v>34</v>
      </c>
      <c r="G7" s="28">
        <f t="shared" si="3"/>
        <v>18</v>
      </c>
      <c r="H7" s="28">
        <f t="shared" si="3"/>
        <v>33</v>
      </c>
      <c r="I7" s="28">
        <f t="shared" si="3"/>
        <v>40</v>
      </c>
      <c r="J7" s="28">
        <f t="shared" si="3"/>
        <v>21</v>
      </c>
      <c r="K7" s="28">
        <f t="shared" si="3"/>
        <v>20</v>
      </c>
      <c r="L7" s="28">
        <f t="shared" si="3"/>
        <v>35</v>
      </c>
      <c r="M7" s="29">
        <f t="shared" si="3"/>
        <v>43</v>
      </c>
      <c r="N7" s="28"/>
      <c r="O7" s="28"/>
      <c r="P7" s="8"/>
      <c r="Q7" s="91"/>
      <c r="R7" s="93" t="s">
        <v>2670</v>
      </c>
      <c r="S7" s="95" t="s">
        <v>2671</v>
      </c>
      <c r="T7" s="95"/>
      <c r="U7" s="95"/>
      <c r="V7" s="95" t="s">
        <v>2672</v>
      </c>
      <c r="W7" s="95"/>
      <c r="X7" s="95"/>
      <c r="Y7" s="95"/>
      <c r="Z7" s="87" t="s">
        <v>2673</v>
      </c>
      <c r="AA7" s="87" t="s">
        <v>2674</v>
      </c>
      <c r="AB7" s="89" t="s">
        <v>2675</v>
      </c>
      <c r="AC7" s="6"/>
    </row>
    <row r="8" spans="1:29" x14ac:dyDescent="0.2">
      <c r="A8" s="6"/>
      <c r="B8" s="15" t="s">
        <v>2669</v>
      </c>
      <c r="C8" s="70">
        <f>COUNTIF(E15:E264,"1")</f>
        <v>50</v>
      </c>
      <c r="D8" s="28">
        <f t="shared" ref="D8:M8" si="4">COUNTIF(F15:F264,"1")</f>
        <v>14</v>
      </c>
      <c r="E8" s="28">
        <f t="shared" si="4"/>
        <v>37</v>
      </c>
      <c r="F8" s="28">
        <f t="shared" si="4"/>
        <v>41</v>
      </c>
      <c r="G8" s="28">
        <f>COUNTIF(svar!S2:S251,"1 Åtgärden har inte utförts")</f>
        <v>17</v>
      </c>
      <c r="H8" s="28">
        <f>COUNTIF(svar!U2:U251,"1 Åtgärden har inte utförts")</f>
        <v>28</v>
      </c>
      <c r="I8" s="28">
        <f>COUNTIF(svar!W2:W251,"1 Åtgärden har inte utförts")</f>
        <v>39</v>
      </c>
      <c r="J8" s="28">
        <f>COUNTIF(svar!Y2:Y251,"1 Åtgärden har inte utförts")</f>
        <v>38</v>
      </c>
      <c r="K8" s="28">
        <f t="shared" si="4"/>
        <v>8</v>
      </c>
      <c r="L8" s="28">
        <f t="shared" si="4"/>
        <v>29</v>
      </c>
      <c r="M8" s="29">
        <f t="shared" si="4"/>
        <v>40</v>
      </c>
      <c r="N8" s="28"/>
      <c r="O8" s="28"/>
      <c r="P8" s="8"/>
      <c r="Q8" s="92"/>
      <c r="R8" s="88"/>
      <c r="S8" s="53" t="s">
        <v>2676</v>
      </c>
      <c r="T8" s="53" t="s">
        <v>2677</v>
      </c>
      <c r="U8" s="53" t="s">
        <v>2678</v>
      </c>
      <c r="V8" s="53" t="s">
        <v>2679</v>
      </c>
      <c r="W8" s="53" t="s">
        <v>2680</v>
      </c>
      <c r="X8" s="53" t="s">
        <v>2681</v>
      </c>
      <c r="Y8" s="54" t="s">
        <v>2682</v>
      </c>
      <c r="Z8" s="88"/>
      <c r="AA8" s="88"/>
      <c r="AB8" s="90"/>
      <c r="AC8" s="6"/>
    </row>
    <row r="9" spans="1:29" x14ac:dyDescent="0.2">
      <c r="A9" s="6"/>
      <c r="B9" s="17" t="s">
        <v>2724</v>
      </c>
      <c r="C9" s="30"/>
      <c r="D9" s="30"/>
      <c r="E9" s="31"/>
      <c r="F9" s="31"/>
      <c r="G9" s="31">
        <f>COUNTIF(svar!S2:S251," ")</f>
        <v>23</v>
      </c>
      <c r="H9" s="31">
        <f>COUNTIF(svar!U2:U251," ")</f>
        <v>23</v>
      </c>
      <c r="I9" s="31">
        <f>(COUNTIF(svar!W2:W251,"-"))+23</f>
        <v>48</v>
      </c>
      <c r="J9" s="31">
        <f>(COUNTIF(svar!Y2:Y251,"-"))+23</f>
        <v>58</v>
      </c>
      <c r="K9" s="31"/>
      <c r="L9" s="31"/>
      <c r="M9" s="32"/>
      <c r="N9" s="28"/>
      <c r="O9" s="28"/>
      <c r="P9" s="8"/>
      <c r="Q9" s="55" t="s">
        <v>2665</v>
      </c>
      <c r="R9" s="49">
        <f>C4/250</f>
        <v>2.4E-2</v>
      </c>
      <c r="S9" s="49">
        <f>D4/250</f>
        <v>6.4000000000000001E-2</v>
      </c>
      <c r="T9" s="49">
        <f t="shared" ref="T9:AB9" si="5">E4/250</f>
        <v>8.0000000000000002E-3</v>
      </c>
      <c r="U9" s="49">
        <f t="shared" si="5"/>
        <v>0.08</v>
      </c>
      <c r="V9" s="49">
        <f>G4/(250-G9)</f>
        <v>0.15418502202643172</v>
      </c>
      <c r="W9" s="49">
        <f>H4/227</f>
        <v>0.19823788546255505</v>
      </c>
      <c r="X9" s="49">
        <f>I4/(250-I9)</f>
        <v>0.11881188118811881</v>
      </c>
      <c r="Y9" s="60">
        <f>J4/192</f>
        <v>0.265625</v>
      </c>
      <c r="Z9" s="49">
        <f t="shared" si="5"/>
        <v>0.08</v>
      </c>
      <c r="AA9" s="49">
        <f t="shared" si="5"/>
        <v>0.08</v>
      </c>
      <c r="AB9" s="56">
        <f t="shared" si="5"/>
        <v>5.6000000000000001E-2</v>
      </c>
      <c r="AC9" s="6"/>
    </row>
    <row r="10" spans="1:29" x14ac:dyDescent="0.2">
      <c r="A10" s="8"/>
      <c r="B10" s="10" t="s">
        <v>2662</v>
      </c>
      <c r="C10" s="21">
        <f t="shared" ref="C10:H10" si="6">((C4*5)+(C5*4)+(C6*3)+(C7*2)+(C8*1))/250</f>
        <v>2.7559999999999998</v>
      </c>
      <c r="D10" s="21">
        <f t="shared" si="6"/>
        <v>3.1720000000000002</v>
      </c>
      <c r="E10" s="21">
        <f t="shared" si="6"/>
        <v>2.5840000000000001</v>
      </c>
      <c r="F10" s="21">
        <f t="shared" si="6"/>
        <v>2.956</v>
      </c>
      <c r="G10" s="21">
        <f t="shared" si="6"/>
        <v>3.1280000000000001</v>
      </c>
      <c r="H10" s="21">
        <f t="shared" si="6"/>
        <v>2.956</v>
      </c>
      <c r="I10" s="21">
        <f>((I4*5)+(I5*4)+(I6*3)+(I7*2)+(I8*1))/225</f>
        <v>2.5822222222222222</v>
      </c>
      <c r="J10" s="21">
        <f>((J4*5)+(J5*4)+(J6*3)+(J7*2)+(J8*1))/250</f>
        <v>2.504</v>
      </c>
      <c r="K10" s="21">
        <f>((K4*5)+(K5*4)+(K6*3)+(K7*2)+(K8*1))/250</f>
        <v>3.484</v>
      </c>
      <c r="L10" s="21">
        <f>((L4*5)+(L5*4)+(L6*3)+(L7*2)+(L8*1))/250</f>
        <v>3.14</v>
      </c>
      <c r="M10" s="21">
        <f>((M4*5)+(M5*4)+(M6*3)+(M7*2)+(M8*1))/250</f>
        <v>2.9</v>
      </c>
      <c r="N10" s="21"/>
      <c r="O10" s="21"/>
      <c r="P10" s="8"/>
      <c r="Q10" s="55" t="s">
        <v>2666</v>
      </c>
      <c r="R10" s="49">
        <f t="shared" ref="R10:R13" si="7">C5/250</f>
        <v>0.23599999999999999</v>
      </c>
      <c r="S10" s="49">
        <f t="shared" ref="S10:S13" si="8">D5/250</f>
        <v>0.32</v>
      </c>
      <c r="T10" s="49">
        <f t="shared" ref="T10:T13" si="9">E5/250</f>
        <v>0.18</v>
      </c>
      <c r="U10" s="49">
        <f t="shared" ref="U10:U13" si="10">F5/250</f>
        <v>0.26</v>
      </c>
      <c r="V10" s="60">
        <f>G5/(250-G9)</f>
        <v>0.3656387665198238</v>
      </c>
      <c r="W10" s="49">
        <f>H5/227</f>
        <v>0.25110132158590309</v>
      </c>
      <c r="X10" s="49">
        <f>I5/(250-I9)</f>
        <v>0.23762376237623761</v>
      </c>
      <c r="Y10" s="49">
        <f>J5/192</f>
        <v>0.234375</v>
      </c>
      <c r="Z10" s="60">
        <f t="shared" ref="Z10:Z13" si="11">K5/250</f>
        <v>0.46800000000000003</v>
      </c>
      <c r="AA10" s="60">
        <f t="shared" ref="AA10:AA13" si="12">L5/250</f>
        <v>0.35199999999999998</v>
      </c>
      <c r="AB10" s="56">
        <f t="shared" ref="AB10:AB13" si="13">M5/250</f>
        <v>0.28000000000000003</v>
      </c>
      <c r="AC10" s="6"/>
    </row>
    <row r="11" spans="1:29" x14ac:dyDescent="0.2">
      <c r="A11" s="8"/>
      <c r="B11" s="10"/>
      <c r="C11" s="21"/>
      <c r="D11" s="21"/>
      <c r="E11" s="21"/>
      <c r="F11" s="21"/>
      <c r="G11" s="21"/>
      <c r="H11" s="21"/>
      <c r="I11" s="21"/>
      <c r="J11" s="21"/>
      <c r="K11" s="21"/>
      <c r="L11" s="21"/>
      <c r="M11" s="21"/>
      <c r="N11" s="8"/>
      <c r="O11" s="9"/>
      <c r="P11" s="6"/>
      <c r="Q11" s="55" t="s">
        <v>2667</v>
      </c>
      <c r="R11" s="60">
        <f t="shared" si="7"/>
        <v>0.41199999999999998</v>
      </c>
      <c r="S11" s="60">
        <f t="shared" si="8"/>
        <v>0.39600000000000002</v>
      </c>
      <c r="T11" s="60">
        <f t="shared" si="9"/>
        <v>0.34799999999999998</v>
      </c>
      <c r="U11" s="60">
        <f t="shared" si="10"/>
        <v>0.36</v>
      </c>
      <c r="V11" s="49">
        <f>G6/(250-G9)</f>
        <v>0.32599118942731276</v>
      </c>
      <c r="W11" s="60">
        <f>H6/227</f>
        <v>0.28193832599118945</v>
      </c>
      <c r="X11" s="60">
        <f>I6/202</f>
        <v>0.24752475247524752</v>
      </c>
      <c r="Y11" s="49">
        <f>J6/192</f>
        <v>0.19270833333333334</v>
      </c>
      <c r="Z11" s="49">
        <f t="shared" si="11"/>
        <v>0.34</v>
      </c>
      <c r="AA11" s="49">
        <f t="shared" si="12"/>
        <v>0.312</v>
      </c>
      <c r="AB11" s="65">
        <f t="shared" si="13"/>
        <v>0.33200000000000002</v>
      </c>
      <c r="AC11" s="6"/>
    </row>
    <row r="12" spans="1:29" x14ac:dyDescent="0.2">
      <c r="A12" s="8"/>
      <c r="B12" s="8"/>
      <c r="C12" s="13"/>
      <c r="D12" s="13"/>
      <c r="E12" s="8"/>
      <c r="F12" s="8"/>
      <c r="G12" s="8"/>
      <c r="H12" s="8"/>
      <c r="I12" s="8"/>
      <c r="J12" s="8"/>
      <c r="K12" s="8"/>
      <c r="L12" s="8"/>
      <c r="M12" s="8"/>
      <c r="N12" s="8"/>
      <c r="O12" s="9"/>
      <c r="P12" s="6"/>
      <c r="Q12" s="55" t="s">
        <v>2668</v>
      </c>
      <c r="R12" s="49">
        <f t="shared" si="7"/>
        <v>0.128</v>
      </c>
      <c r="S12" s="49">
        <f t="shared" si="8"/>
        <v>0.16400000000000001</v>
      </c>
      <c r="T12" s="49">
        <f t="shared" si="9"/>
        <v>0.316</v>
      </c>
      <c r="U12" s="49">
        <f t="shared" si="10"/>
        <v>0.13600000000000001</v>
      </c>
      <c r="V12" s="49">
        <f>G7/(250-G9)</f>
        <v>7.9295154185022032E-2</v>
      </c>
      <c r="W12" s="49">
        <f>H7/227</f>
        <v>0.14537444933920704</v>
      </c>
      <c r="X12" s="49">
        <f>I7/202</f>
        <v>0.19801980198019803</v>
      </c>
      <c r="Y12" s="49">
        <f>J7/192</f>
        <v>0.109375</v>
      </c>
      <c r="Z12" s="49">
        <f t="shared" si="11"/>
        <v>0.08</v>
      </c>
      <c r="AA12" s="49">
        <f t="shared" si="12"/>
        <v>0.14000000000000001</v>
      </c>
      <c r="AB12" s="56">
        <f t="shared" si="13"/>
        <v>0.17199999999999999</v>
      </c>
      <c r="AC12" s="6"/>
    </row>
    <row r="13" spans="1:29" x14ac:dyDescent="0.2">
      <c r="A13" s="8"/>
      <c r="B13" s="8"/>
      <c r="C13" s="13"/>
      <c r="D13" s="13"/>
      <c r="E13" s="8"/>
      <c r="F13" s="8"/>
      <c r="G13" s="8"/>
      <c r="H13" s="8"/>
      <c r="I13" s="8"/>
      <c r="J13" s="8"/>
      <c r="K13" s="8"/>
      <c r="L13" s="8"/>
      <c r="M13" s="8"/>
      <c r="N13" s="8"/>
      <c r="O13" s="9"/>
      <c r="P13" s="6"/>
      <c r="Q13" s="57" t="s">
        <v>2669</v>
      </c>
      <c r="R13" s="58">
        <f t="shared" si="7"/>
        <v>0.2</v>
      </c>
      <c r="S13" s="58">
        <f t="shared" si="8"/>
        <v>5.6000000000000001E-2</v>
      </c>
      <c r="T13" s="58">
        <f t="shared" si="9"/>
        <v>0.14799999999999999</v>
      </c>
      <c r="U13" s="58">
        <f t="shared" si="10"/>
        <v>0.16400000000000001</v>
      </c>
      <c r="V13" s="58">
        <f>G8/(250-G9)</f>
        <v>7.4889867841409691E-2</v>
      </c>
      <c r="W13" s="58">
        <f>H8/227</f>
        <v>0.12334801762114538</v>
      </c>
      <c r="X13" s="58">
        <f>I8/202</f>
        <v>0.19306930693069307</v>
      </c>
      <c r="Y13" s="58">
        <f>J8/192</f>
        <v>0.19791666666666666</v>
      </c>
      <c r="Z13" s="58">
        <f t="shared" si="11"/>
        <v>3.2000000000000001E-2</v>
      </c>
      <c r="AA13" s="58">
        <f t="shared" si="12"/>
        <v>0.11600000000000001</v>
      </c>
      <c r="AB13" s="59">
        <f t="shared" si="13"/>
        <v>0.16</v>
      </c>
      <c r="AC13" s="6"/>
    </row>
    <row r="14" spans="1:29" x14ac:dyDescent="0.2">
      <c r="A14" s="22" t="s">
        <v>2</v>
      </c>
      <c r="B14" s="5" t="s">
        <v>2664</v>
      </c>
      <c r="C14" s="23" t="s">
        <v>2662</v>
      </c>
      <c r="D14" s="23" t="s">
        <v>2663</v>
      </c>
      <c r="E14" s="5" t="s">
        <v>3</v>
      </c>
      <c r="F14" s="5" t="s">
        <v>4</v>
      </c>
      <c r="G14" s="5" t="s">
        <v>5</v>
      </c>
      <c r="H14" s="5" t="s">
        <v>6</v>
      </c>
      <c r="I14" s="5" t="s">
        <v>7</v>
      </c>
      <c r="J14" s="5" t="s">
        <v>8</v>
      </c>
      <c r="K14" s="5" t="s">
        <v>9</v>
      </c>
      <c r="L14" s="5" t="s">
        <v>10</v>
      </c>
      <c r="M14" s="5" t="s">
        <v>11</v>
      </c>
      <c r="N14" s="5" t="s">
        <v>12</v>
      </c>
      <c r="O14" s="14" t="s">
        <v>13</v>
      </c>
      <c r="P14" s="6"/>
      <c r="Q14" s="50"/>
      <c r="R14" s="51"/>
      <c r="S14" s="51"/>
      <c r="T14" s="52"/>
      <c r="U14" s="52"/>
      <c r="V14" s="52"/>
      <c r="W14" s="52"/>
      <c r="X14" s="52"/>
      <c r="Y14" s="52"/>
      <c r="Z14" s="52"/>
      <c r="AA14" s="52"/>
      <c r="AB14" s="52"/>
      <c r="AC14" s="6"/>
    </row>
    <row r="15" spans="1:29" x14ac:dyDescent="0.2">
      <c r="A15" s="34" t="s">
        <v>2595</v>
      </c>
      <c r="B15" s="24" t="s">
        <v>18</v>
      </c>
      <c r="C15" s="11">
        <f t="shared" ref="C15:C78" si="14">(E15+((F15+G15+H15)/3)+((I15+J15+K15+L15)/4)+M15+N15+O15)/6</f>
        <v>4.666666666666667</v>
      </c>
      <c r="D15" s="12">
        <f t="shared" ref="D15:D78" si="15">MEDIAN(E15:O15)</f>
        <v>5</v>
      </c>
      <c r="E15" s="16">
        <v>5</v>
      </c>
      <c r="F15" s="16">
        <v>4</v>
      </c>
      <c r="G15" s="16">
        <v>4</v>
      </c>
      <c r="H15" s="16">
        <v>4</v>
      </c>
      <c r="I15" s="16">
        <v>5</v>
      </c>
      <c r="J15" s="16">
        <v>5</v>
      </c>
      <c r="K15" s="16">
        <v>5</v>
      </c>
      <c r="L15" s="16">
        <v>5</v>
      </c>
      <c r="M15" s="16">
        <v>5</v>
      </c>
      <c r="N15" s="16">
        <v>5</v>
      </c>
      <c r="O15" s="25">
        <v>4</v>
      </c>
      <c r="P15" s="6"/>
      <c r="Q15" s="9"/>
      <c r="R15" s="6"/>
      <c r="S15" s="6"/>
      <c r="T15" s="6"/>
      <c r="U15" s="6"/>
      <c r="V15" s="6"/>
      <c r="W15" s="6"/>
      <c r="X15" s="6"/>
      <c r="Y15" s="6"/>
      <c r="Z15" s="6"/>
      <c r="AA15" s="6"/>
      <c r="AB15" s="6"/>
      <c r="AC15" s="6"/>
    </row>
    <row r="16" spans="1:29" x14ac:dyDescent="0.2">
      <c r="A16" s="34" t="s">
        <v>343</v>
      </c>
      <c r="B16" s="24" t="s">
        <v>15</v>
      </c>
      <c r="C16" s="11">
        <f t="shared" si="14"/>
        <v>4.4027777777777777</v>
      </c>
      <c r="D16" s="12">
        <f t="shared" si="15"/>
        <v>4</v>
      </c>
      <c r="E16" s="16">
        <v>4</v>
      </c>
      <c r="F16" s="16">
        <v>5</v>
      </c>
      <c r="G16" s="16">
        <v>4</v>
      </c>
      <c r="H16" s="16">
        <v>5</v>
      </c>
      <c r="I16" s="16">
        <v>3</v>
      </c>
      <c r="J16" s="16">
        <v>3</v>
      </c>
      <c r="K16" s="16">
        <v>5</v>
      </c>
      <c r="L16" s="16">
        <v>4</v>
      </c>
      <c r="M16" s="16">
        <v>5</v>
      </c>
      <c r="N16" s="16">
        <v>5</v>
      </c>
      <c r="O16" s="25">
        <v>4</v>
      </c>
      <c r="P16" s="6"/>
      <c r="Q16" s="91"/>
      <c r="R16" s="93" t="s">
        <v>2670</v>
      </c>
      <c r="S16" s="95" t="s">
        <v>2671</v>
      </c>
      <c r="T16" s="95"/>
      <c r="U16" s="95"/>
      <c r="V16" s="95" t="s">
        <v>2672</v>
      </c>
      <c r="W16" s="95"/>
      <c r="X16" s="95"/>
      <c r="Y16" s="95"/>
      <c r="Z16" s="96" t="s">
        <v>2673</v>
      </c>
      <c r="AA16" s="96" t="s">
        <v>2674</v>
      </c>
      <c r="AB16" s="89" t="s">
        <v>2675</v>
      </c>
      <c r="AC16" s="6"/>
    </row>
    <row r="17" spans="1:29" x14ac:dyDescent="0.2">
      <c r="A17" s="34" t="s">
        <v>469</v>
      </c>
      <c r="B17" s="24" t="s">
        <v>18</v>
      </c>
      <c r="C17" s="11">
        <f t="shared" si="14"/>
        <v>4.333333333333333</v>
      </c>
      <c r="D17" s="12">
        <f t="shared" si="15"/>
        <v>4</v>
      </c>
      <c r="E17" s="16">
        <v>4</v>
      </c>
      <c r="F17" s="16">
        <v>4</v>
      </c>
      <c r="G17" s="16">
        <v>4</v>
      </c>
      <c r="H17" s="16">
        <v>4</v>
      </c>
      <c r="I17" s="16">
        <v>5</v>
      </c>
      <c r="J17" s="16">
        <v>5</v>
      </c>
      <c r="K17" s="16">
        <v>5</v>
      </c>
      <c r="L17" s="16">
        <v>5</v>
      </c>
      <c r="M17" s="16">
        <v>4</v>
      </c>
      <c r="N17" s="16">
        <v>5</v>
      </c>
      <c r="O17" s="25">
        <v>4</v>
      </c>
      <c r="P17" s="6"/>
      <c r="Q17" s="92"/>
      <c r="R17" s="94"/>
      <c r="S17" s="53" t="s">
        <v>2676</v>
      </c>
      <c r="T17" s="72" t="s">
        <v>2677</v>
      </c>
      <c r="U17" s="53" t="s">
        <v>2678</v>
      </c>
      <c r="V17" s="71" t="s">
        <v>2679</v>
      </c>
      <c r="W17" s="71" t="s">
        <v>2680</v>
      </c>
      <c r="X17" s="53" t="s">
        <v>2681</v>
      </c>
      <c r="Y17" s="73" t="s">
        <v>2682</v>
      </c>
      <c r="Z17" s="107"/>
      <c r="AA17" s="107"/>
      <c r="AB17" s="90"/>
      <c r="AC17" s="6"/>
    </row>
    <row r="18" spans="1:29" x14ac:dyDescent="0.2">
      <c r="A18" s="34" t="s">
        <v>2025</v>
      </c>
      <c r="B18" s="24" t="s">
        <v>18</v>
      </c>
      <c r="C18" s="11">
        <f t="shared" si="14"/>
        <v>4.166666666666667</v>
      </c>
      <c r="D18" s="12">
        <f t="shared" si="15"/>
        <v>4</v>
      </c>
      <c r="E18" s="16">
        <v>4</v>
      </c>
      <c r="F18" s="16">
        <v>4</v>
      </c>
      <c r="G18" s="16">
        <v>4</v>
      </c>
      <c r="H18" s="16">
        <v>4</v>
      </c>
      <c r="I18" s="16">
        <v>5</v>
      </c>
      <c r="J18" s="16">
        <v>5</v>
      </c>
      <c r="K18" s="16">
        <v>5</v>
      </c>
      <c r="L18" s="16">
        <v>5</v>
      </c>
      <c r="M18" s="16">
        <v>4</v>
      </c>
      <c r="N18" s="16">
        <v>5</v>
      </c>
      <c r="O18" s="25">
        <v>3</v>
      </c>
      <c r="P18" s="6"/>
      <c r="Q18" s="62" t="s">
        <v>2722</v>
      </c>
      <c r="R18" s="66">
        <f>(C4+C5)/250</f>
        <v>0.26</v>
      </c>
      <c r="S18" s="66">
        <f t="shared" ref="S18:AB18" si="16">(D4+D5)/250</f>
        <v>0.38400000000000001</v>
      </c>
      <c r="T18" s="66">
        <f t="shared" si="16"/>
        <v>0.188</v>
      </c>
      <c r="U18" s="66">
        <f t="shared" si="16"/>
        <v>0.34</v>
      </c>
      <c r="V18" s="69">
        <f>(G4+G5)/(250-G9)</f>
        <v>0.51982378854625555</v>
      </c>
      <c r="W18" s="69">
        <f>(H4+H5)/227</f>
        <v>0.44933920704845814</v>
      </c>
      <c r="X18" s="66">
        <f>(I4+I5)/202</f>
        <v>0.35643564356435642</v>
      </c>
      <c r="Y18" s="69">
        <f>(J4+J5)/192</f>
        <v>0.5</v>
      </c>
      <c r="Z18" s="69">
        <f t="shared" si="16"/>
        <v>0.54800000000000004</v>
      </c>
      <c r="AA18" s="69">
        <f t="shared" si="16"/>
        <v>0.432</v>
      </c>
      <c r="AB18" s="74">
        <f t="shared" si="16"/>
        <v>0.33600000000000002</v>
      </c>
      <c r="AC18" s="6"/>
    </row>
    <row r="19" spans="1:29" x14ac:dyDescent="0.2">
      <c r="A19" s="34" t="s">
        <v>1566</v>
      </c>
      <c r="B19" s="24" t="s">
        <v>18</v>
      </c>
      <c r="C19" s="11">
        <f t="shared" si="14"/>
        <v>4.083333333333333</v>
      </c>
      <c r="D19" s="12">
        <f t="shared" si="15"/>
        <v>4</v>
      </c>
      <c r="E19" s="16">
        <v>4</v>
      </c>
      <c r="F19" s="16">
        <v>4</v>
      </c>
      <c r="G19" s="16">
        <v>4</v>
      </c>
      <c r="H19" s="16">
        <v>4</v>
      </c>
      <c r="I19" s="16">
        <v>5</v>
      </c>
      <c r="J19" s="16">
        <v>3</v>
      </c>
      <c r="K19" s="16">
        <v>3</v>
      </c>
      <c r="L19" s="16">
        <v>3</v>
      </c>
      <c r="M19" s="16">
        <v>5</v>
      </c>
      <c r="N19" s="16">
        <v>4</v>
      </c>
      <c r="O19" s="25">
        <v>4</v>
      </c>
      <c r="P19" s="6"/>
      <c r="Q19" s="63" t="s">
        <v>2667</v>
      </c>
      <c r="R19" s="60">
        <f>C6/250</f>
        <v>0.41199999999999998</v>
      </c>
      <c r="S19" s="60">
        <f t="shared" ref="S19:AB19" si="17">D6/250</f>
        <v>0.39600000000000002</v>
      </c>
      <c r="T19" s="49">
        <f t="shared" si="17"/>
        <v>0.34799999999999998</v>
      </c>
      <c r="U19" s="49">
        <f t="shared" si="17"/>
        <v>0.36</v>
      </c>
      <c r="V19" s="49">
        <f>G6/(250-G9)</f>
        <v>0.32599118942731276</v>
      </c>
      <c r="W19" s="49">
        <f>H6/227</f>
        <v>0.28193832599118945</v>
      </c>
      <c r="X19" s="49">
        <f>I6/202</f>
        <v>0.24752475247524752</v>
      </c>
      <c r="Y19" s="49">
        <f>J6/192</f>
        <v>0.19270833333333334</v>
      </c>
      <c r="Z19" s="49">
        <f t="shared" si="17"/>
        <v>0.34</v>
      </c>
      <c r="AA19" s="49">
        <f t="shared" si="17"/>
        <v>0.312</v>
      </c>
      <c r="AB19" s="75">
        <f t="shared" si="17"/>
        <v>0.33200000000000002</v>
      </c>
      <c r="AC19" s="6"/>
    </row>
    <row r="20" spans="1:29" x14ac:dyDescent="0.2">
      <c r="A20" s="34" t="s">
        <v>1408</v>
      </c>
      <c r="B20" s="24" t="s">
        <v>18</v>
      </c>
      <c r="C20" s="11">
        <f t="shared" si="14"/>
        <v>4.041666666666667</v>
      </c>
      <c r="D20" s="12">
        <f t="shared" si="15"/>
        <v>4</v>
      </c>
      <c r="E20" s="16">
        <v>3</v>
      </c>
      <c r="F20" s="16">
        <v>4</v>
      </c>
      <c r="G20" s="16">
        <v>4</v>
      </c>
      <c r="H20" s="16">
        <v>4</v>
      </c>
      <c r="I20" s="16">
        <v>4</v>
      </c>
      <c r="J20" s="16">
        <v>4</v>
      </c>
      <c r="K20" s="16">
        <v>4</v>
      </c>
      <c r="L20" s="16">
        <v>5</v>
      </c>
      <c r="M20" s="16">
        <v>4</v>
      </c>
      <c r="N20" s="16">
        <v>4</v>
      </c>
      <c r="O20" s="25">
        <v>5</v>
      </c>
      <c r="P20" s="6"/>
      <c r="Q20" s="64" t="s">
        <v>2721</v>
      </c>
      <c r="R20" s="67">
        <f>(C7+C8)/250</f>
        <v>0.32800000000000001</v>
      </c>
      <c r="S20" s="67">
        <f t="shared" ref="S20:AB20" si="18">(D7+D8)/250</f>
        <v>0.22</v>
      </c>
      <c r="T20" s="68">
        <f t="shared" si="18"/>
        <v>0.46400000000000002</v>
      </c>
      <c r="U20" s="67">
        <f t="shared" si="18"/>
        <v>0.3</v>
      </c>
      <c r="V20" s="67">
        <f>(G7+G8)/(250-G9)</f>
        <v>0.15418502202643172</v>
      </c>
      <c r="W20" s="67">
        <f>(H7+H8)/227</f>
        <v>0.2687224669603524</v>
      </c>
      <c r="X20" s="68">
        <f>(I7+I8)/202</f>
        <v>0.3910891089108911</v>
      </c>
      <c r="Y20" s="67">
        <f>(J7+J8)/192</f>
        <v>0.30729166666666669</v>
      </c>
      <c r="Z20" s="67">
        <f t="shared" si="18"/>
        <v>0.112</v>
      </c>
      <c r="AA20" s="67">
        <f t="shared" si="18"/>
        <v>0.25600000000000001</v>
      </c>
      <c r="AB20" s="76">
        <f t="shared" si="18"/>
        <v>0.33200000000000002</v>
      </c>
      <c r="AC20" s="6"/>
    </row>
    <row r="21" spans="1:29" x14ac:dyDescent="0.2">
      <c r="A21" s="34" t="s">
        <v>458</v>
      </c>
      <c r="B21" s="24" t="s">
        <v>18</v>
      </c>
      <c r="C21" s="11">
        <f t="shared" si="14"/>
        <v>4.0277777777777777</v>
      </c>
      <c r="D21" s="12">
        <f t="shared" si="15"/>
        <v>4</v>
      </c>
      <c r="E21" s="16">
        <v>4</v>
      </c>
      <c r="F21" s="16">
        <v>5</v>
      </c>
      <c r="G21" s="16">
        <v>2</v>
      </c>
      <c r="H21" s="16">
        <v>1</v>
      </c>
      <c r="I21" s="16">
        <v>5</v>
      </c>
      <c r="J21" s="16">
        <v>5</v>
      </c>
      <c r="K21" s="16">
        <v>1</v>
      </c>
      <c r="L21" s="16">
        <v>3</v>
      </c>
      <c r="M21" s="16">
        <v>5</v>
      </c>
      <c r="N21" s="16">
        <v>5</v>
      </c>
      <c r="O21" s="25">
        <v>4</v>
      </c>
      <c r="P21" s="6"/>
      <c r="Q21" s="6"/>
      <c r="R21" s="6"/>
      <c r="S21" s="6"/>
      <c r="T21" s="6"/>
      <c r="U21" s="6"/>
      <c r="V21" s="6"/>
      <c r="W21" s="6"/>
      <c r="X21" s="6"/>
      <c r="Y21" s="6"/>
      <c r="Z21" s="6"/>
      <c r="AA21" s="6"/>
      <c r="AB21" s="6"/>
      <c r="AC21" s="6"/>
    </row>
    <row r="22" spans="1:29" x14ac:dyDescent="0.2">
      <c r="A22" s="34" t="s">
        <v>1018</v>
      </c>
      <c r="B22" s="24" t="s">
        <v>16</v>
      </c>
      <c r="C22" s="11">
        <f t="shared" si="14"/>
        <v>4.0138888888888893</v>
      </c>
      <c r="D22" s="12">
        <f t="shared" si="15"/>
        <v>4</v>
      </c>
      <c r="E22" s="16">
        <v>4</v>
      </c>
      <c r="F22" s="16">
        <v>3</v>
      </c>
      <c r="G22" s="16">
        <v>3</v>
      </c>
      <c r="H22" s="16">
        <v>4</v>
      </c>
      <c r="I22" s="16">
        <v>5</v>
      </c>
      <c r="J22" s="16">
        <v>5</v>
      </c>
      <c r="K22" s="16">
        <v>4</v>
      </c>
      <c r="L22" s="16">
        <v>5</v>
      </c>
      <c r="M22" s="16">
        <v>4</v>
      </c>
      <c r="N22" s="16">
        <v>4</v>
      </c>
      <c r="O22" s="25">
        <v>4</v>
      </c>
      <c r="P22" s="6"/>
      <c r="Q22" s="6"/>
      <c r="R22" s="6"/>
      <c r="S22" s="6"/>
      <c r="T22" s="6"/>
      <c r="U22" s="6"/>
      <c r="V22" s="6"/>
      <c r="W22" s="6"/>
      <c r="X22" s="6"/>
      <c r="Y22" s="6"/>
      <c r="Z22" s="6"/>
      <c r="AA22" s="6"/>
      <c r="AB22" s="6"/>
      <c r="AC22" s="6"/>
    </row>
    <row r="23" spans="1:29" x14ac:dyDescent="0.2">
      <c r="A23" s="34" t="s">
        <v>2236</v>
      </c>
      <c r="B23" s="24" t="s">
        <v>19</v>
      </c>
      <c r="C23" s="11">
        <f t="shared" si="14"/>
        <v>3.9583333333333335</v>
      </c>
      <c r="D23" s="12">
        <f t="shared" si="15"/>
        <v>4</v>
      </c>
      <c r="E23" s="16">
        <v>3</v>
      </c>
      <c r="F23" s="16">
        <v>4</v>
      </c>
      <c r="G23" s="16">
        <v>4</v>
      </c>
      <c r="H23" s="16">
        <v>4</v>
      </c>
      <c r="I23" s="16">
        <v>5</v>
      </c>
      <c r="J23" s="16">
        <v>3</v>
      </c>
      <c r="K23" s="16">
        <v>3</v>
      </c>
      <c r="L23" s="16">
        <v>4</v>
      </c>
      <c r="M23" s="16">
        <v>4</v>
      </c>
      <c r="N23" s="16">
        <v>4</v>
      </c>
      <c r="O23" s="25">
        <v>5</v>
      </c>
      <c r="P23" s="6"/>
    </row>
    <row r="24" spans="1:29" x14ac:dyDescent="0.2">
      <c r="A24" s="34" t="s">
        <v>228</v>
      </c>
      <c r="B24" s="24" t="s">
        <v>19</v>
      </c>
      <c r="C24" s="11">
        <f t="shared" si="14"/>
        <v>3.9444444444444442</v>
      </c>
      <c r="D24" s="12">
        <f t="shared" si="15"/>
        <v>4</v>
      </c>
      <c r="E24" s="16">
        <v>4</v>
      </c>
      <c r="F24" s="16">
        <v>4</v>
      </c>
      <c r="G24" s="16">
        <v>4</v>
      </c>
      <c r="H24" s="16">
        <v>3</v>
      </c>
      <c r="I24" s="16">
        <v>4</v>
      </c>
      <c r="J24" s="16">
        <v>4</v>
      </c>
      <c r="K24" s="16">
        <v>4</v>
      </c>
      <c r="L24" s="16">
        <v>4</v>
      </c>
      <c r="M24" s="16">
        <v>4</v>
      </c>
      <c r="N24" s="16">
        <v>4</v>
      </c>
      <c r="O24" s="25">
        <v>4</v>
      </c>
      <c r="P24" s="6"/>
    </row>
    <row r="25" spans="1:29" x14ac:dyDescent="0.2">
      <c r="A25" s="34" t="s">
        <v>332</v>
      </c>
      <c r="B25" s="24" t="s">
        <v>18</v>
      </c>
      <c r="C25" s="11">
        <f t="shared" si="14"/>
        <v>3.9166666666666665</v>
      </c>
      <c r="D25" s="12">
        <f t="shared" si="15"/>
        <v>4</v>
      </c>
      <c r="E25" s="16">
        <v>4</v>
      </c>
      <c r="F25" s="16">
        <v>4</v>
      </c>
      <c r="G25" s="16">
        <v>4</v>
      </c>
      <c r="H25" s="16">
        <v>4</v>
      </c>
      <c r="I25" s="16">
        <v>4</v>
      </c>
      <c r="J25" s="16">
        <v>4</v>
      </c>
      <c r="K25" s="16">
        <v>5</v>
      </c>
      <c r="L25" s="16">
        <v>1</v>
      </c>
      <c r="M25" s="16">
        <v>4</v>
      </c>
      <c r="N25" s="16">
        <v>3</v>
      </c>
      <c r="O25" s="25">
        <v>5</v>
      </c>
      <c r="P25" s="6"/>
    </row>
    <row r="26" spans="1:29" x14ac:dyDescent="0.2">
      <c r="A26" s="34" t="s">
        <v>50</v>
      </c>
      <c r="B26" s="24" t="s">
        <v>18</v>
      </c>
      <c r="C26" s="11">
        <f t="shared" si="14"/>
        <v>3.9027777777777772</v>
      </c>
      <c r="D26" s="12">
        <f t="shared" si="15"/>
        <v>3</v>
      </c>
      <c r="E26" s="16">
        <v>4</v>
      </c>
      <c r="F26" s="16">
        <v>3</v>
      </c>
      <c r="G26" s="16">
        <v>2</v>
      </c>
      <c r="H26" s="16">
        <v>3</v>
      </c>
      <c r="I26" s="16">
        <v>4</v>
      </c>
      <c r="J26" s="16">
        <v>5</v>
      </c>
      <c r="K26" s="16">
        <v>3</v>
      </c>
      <c r="L26" s="16">
        <v>3</v>
      </c>
      <c r="M26" s="16">
        <v>5</v>
      </c>
      <c r="N26" s="16">
        <v>5</v>
      </c>
      <c r="O26" s="25">
        <v>3</v>
      </c>
      <c r="P26" s="6"/>
    </row>
    <row r="27" spans="1:29" x14ac:dyDescent="0.2">
      <c r="A27" s="34" t="s">
        <v>2639</v>
      </c>
      <c r="B27" s="24" t="s">
        <v>18</v>
      </c>
      <c r="C27" s="11">
        <f t="shared" si="14"/>
        <v>3.875</v>
      </c>
      <c r="D27" s="12">
        <f t="shared" si="15"/>
        <v>5</v>
      </c>
      <c r="E27" s="16">
        <v>4</v>
      </c>
      <c r="F27" s="16">
        <v>5</v>
      </c>
      <c r="G27" s="16">
        <v>2</v>
      </c>
      <c r="H27" s="16">
        <v>5</v>
      </c>
      <c r="I27" s="16">
        <v>5</v>
      </c>
      <c r="J27" s="16">
        <v>2</v>
      </c>
      <c r="K27" s="16">
        <v>5</v>
      </c>
      <c r="L27" s="16">
        <v>5</v>
      </c>
      <c r="M27" s="16">
        <v>4</v>
      </c>
      <c r="N27" s="16">
        <v>2</v>
      </c>
      <c r="O27" s="25">
        <v>5</v>
      </c>
      <c r="P27" s="6"/>
    </row>
    <row r="28" spans="1:29" x14ac:dyDescent="0.2">
      <c r="A28" s="34" t="s">
        <v>434</v>
      </c>
      <c r="B28" s="24" t="s">
        <v>18</v>
      </c>
      <c r="C28" s="11">
        <f t="shared" si="14"/>
        <v>3.875</v>
      </c>
      <c r="D28" s="12">
        <f t="shared" si="15"/>
        <v>3</v>
      </c>
      <c r="E28" s="16">
        <v>5</v>
      </c>
      <c r="F28" s="16">
        <v>4</v>
      </c>
      <c r="G28" s="16">
        <v>2</v>
      </c>
      <c r="H28" s="16">
        <v>3</v>
      </c>
      <c r="I28" s="16">
        <v>4</v>
      </c>
      <c r="J28" s="16">
        <v>3</v>
      </c>
      <c r="K28" s="16">
        <v>3</v>
      </c>
      <c r="L28" s="16">
        <v>3</v>
      </c>
      <c r="M28" s="16">
        <v>5</v>
      </c>
      <c r="N28" s="16">
        <v>4</v>
      </c>
      <c r="O28" s="25">
        <v>3</v>
      </c>
      <c r="P28" s="6"/>
    </row>
    <row r="29" spans="1:29" x14ac:dyDescent="0.2">
      <c r="A29" s="34" t="s">
        <v>128</v>
      </c>
      <c r="B29" s="24" t="s">
        <v>19</v>
      </c>
      <c r="C29" s="11">
        <f t="shared" si="14"/>
        <v>3.8472222222222228</v>
      </c>
      <c r="D29" s="12">
        <f t="shared" si="15"/>
        <v>4</v>
      </c>
      <c r="E29" s="16">
        <v>4</v>
      </c>
      <c r="F29" s="16">
        <v>4</v>
      </c>
      <c r="G29" s="16">
        <v>3</v>
      </c>
      <c r="H29" s="16">
        <v>3</v>
      </c>
      <c r="I29" s="16">
        <v>4</v>
      </c>
      <c r="J29" s="16">
        <v>5</v>
      </c>
      <c r="K29" s="16">
        <v>1</v>
      </c>
      <c r="L29" s="16">
        <v>5</v>
      </c>
      <c r="M29" s="16">
        <v>4</v>
      </c>
      <c r="N29" s="16">
        <v>4</v>
      </c>
      <c r="O29" s="25">
        <v>4</v>
      </c>
      <c r="P29" s="6"/>
    </row>
    <row r="30" spans="1:29" x14ac:dyDescent="0.2">
      <c r="A30" s="34" t="s">
        <v>2392</v>
      </c>
      <c r="B30" s="24" t="s">
        <v>15</v>
      </c>
      <c r="C30" s="11">
        <f t="shared" si="14"/>
        <v>3.8333333333333335</v>
      </c>
      <c r="D30" s="12">
        <f t="shared" si="15"/>
        <v>4</v>
      </c>
      <c r="E30" s="16">
        <v>3</v>
      </c>
      <c r="F30" s="16">
        <v>4</v>
      </c>
      <c r="G30" s="16">
        <v>4</v>
      </c>
      <c r="H30" s="16">
        <v>4</v>
      </c>
      <c r="I30" s="16">
        <v>4</v>
      </c>
      <c r="J30" s="16">
        <v>4</v>
      </c>
      <c r="K30" s="16">
        <v>4</v>
      </c>
      <c r="L30" s="16">
        <v>4</v>
      </c>
      <c r="M30" s="16">
        <v>4</v>
      </c>
      <c r="N30" s="16">
        <v>4</v>
      </c>
      <c r="O30" s="25">
        <v>4</v>
      </c>
      <c r="P30" s="6"/>
    </row>
    <row r="31" spans="1:29" x14ac:dyDescent="0.2">
      <c r="A31" s="34" t="s">
        <v>2225</v>
      </c>
      <c r="B31" s="24" t="s">
        <v>18</v>
      </c>
      <c r="C31" s="11">
        <f t="shared" si="14"/>
        <v>3.8333333333333335</v>
      </c>
      <c r="D31" s="12">
        <f t="shared" si="15"/>
        <v>4</v>
      </c>
      <c r="E31" s="16">
        <v>4</v>
      </c>
      <c r="F31" s="16">
        <v>4</v>
      </c>
      <c r="G31" s="16">
        <v>4</v>
      </c>
      <c r="H31" s="16">
        <v>4</v>
      </c>
      <c r="I31" s="16">
        <v>2</v>
      </c>
      <c r="J31" s="16">
        <v>2</v>
      </c>
      <c r="K31" s="16">
        <v>3</v>
      </c>
      <c r="L31" s="16">
        <v>5</v>
      </c>
      <c r="M31" s="16">
        <v>5</v>
      </c>
      <c r="N31" s="16">
        <v>4</v>
      </c>
      <c r="O31" s="25">
        <v>3</v>
      </c>
      <c r="P31" s="6"/>
    </row>
    <row r="32" spans="1:29" x14ac:dyDescent="0.2">
      <c r="A32" s="34" t="s">
        <v>517</v>
      </c>
      <c r="B32" s="24" t="s">
        <v>17</v>
      </c>
      <c r="C32" s="11">
        <f t="shared" si="14"/>
        <v>3.8333333333333335</v>
      </c>
      <c r="D32" s="12">
        <f t="shared" si="15"/>
        <v>3</v>
      </c>
      <c r="E32" s="16">
        <v>4</v>
      </c>
      <c r="F32" s="16">
        <v>3</v>
      </c>
      <c r="G32" s="16">
        <v>2</v>
      </c>
      <c r="H32" s="16">
        <v>4</v>
      </c>
      <c r="I32" s="16">
        <v>3</v>
      </c>
      <c r="J32" s="16">
        <v>3</v>
      </c>
      <c r="K32" s="16">
        <v>3</v>
      </c>
      <c r="L32" s="16">
        <v>3</v>
      </c>
      <c r="M32" s="16">
        <v>4</v>
      </c>
      <c r="N32" s="16">
        <v>5</v>
      </c>
      <c r="O32" s="25">
        <v>4</v>
      </c>
      <c r="P32" s="6"/>
    </row>
    <row r="33" spans="1:16" x14ac:dyDescent="0.2">
      <c r="A33" s="34" t="s">
        <v>2004</v>
      </c>
      <c r="B33" s="24" t="s">
        <v>17</v>
      </c>
      <c r="C33" s="11">
        <f t="shared" si="14"/>
        <v>3.8055555555555558</v>
      </c>
      <c r="D33" s="12">
        <f t="shared" si="15"/>
        <v>4</v>
      </c>
      <c r="E33" s="16">
        <v>4</v>
      </c>
      <c r="F33" s="16">
        <v>3</v>
      </c>
      <c r="G33" s="16">
        <v>3</v>
      </c>
      <c r="H33" s="16">
        <v>4</v>
      </c>
      <c r="I33" s="16">
        <v>3</v>
      </c>
      <c r="J33" s="16">
        <v>3</v>
      </c>
      <c r="K33" s="16">
        <v>4</v>
      </c>
      <c r="L33" s="16">
        <v>4</v>
      </c>
      <c r="M33" s="16">
        <v>4</v>
      </c>
      <c r="N33" s="16">
        <v>5</v>
      </c>
      <c r="O33" s="25">
        <v>3</v>
      </c>
      <c r="P33" s="6"/>
    </row>
    <row r="34" spans="1:16" x14ac:dyDescent="0.2">
      <c r="A34" s="34" t="s">
        <v>1780</v>
      </c>
      <c r="B34" s="24" t="s">
        <v>17</v>
      </c>
      <c r="C34" s="11">
        <f t="shared" si="14"/>
        <v>3.8055555555555558</v>
      </c>
      <c r="D34" s="12">
        <f t="shared" si="15"/>
        <v>3</v>
      </c>
      <c r="E34" s="16">
        <v>5</v>
      </c>
      <c r="F34" s="16">
        <v>3</v>
      </c>
      <c r="G34" s="16">
        <v>1</v>
      </c>
      <c r="H34" s="16">
        <v>3</v>
      </c>
      <c r="I34" s="16">
        <v>3</v>
      </c>
      <c r="J34" s="16">
        <v>1</v>
      </c>
      <c r="K34" s="16">
        <v>1</v>
      </c>
      <c r="L34" s="16">
        <v>1</v>
      </c>
      <c r="M34" s="16">
        <v>4</v>
      </c>
      <c r="N34" s="16">
        <v>5</v>
      </c>
      <c r="O34" s="25">
        <v>5</v>
      </c>
      <c r="P34" s="6"/>
    </row>
    <row r="35" spans="1:16" x14ac:dyDescent="0.2">
      <c r="A35" s="34" t="s">
        <v>2566</v>
      </c>
      <c r="B35" s="24" t="s">
        <v>18</v>
      </c>
      <c r="C35" s="11">
        <f t="shared" si="14"/>
        <v>3.7916666666666665</v>
      </c>
      <c r="D35" s="12">
        <f t="shared" si="15"/>
        <v>4</v>
      </c>
      <c r="E35" s="16">
        <v>4</v>
      </c>
      <c r="F35" s="16">
        <v>4</v>
      </c>
      <c r="G35" s="16">
        <v>4</v>
      </c>
      <c r="H35" s="16">
        <v>4</v>
      </c>
      <c r="I35" s="16">
        <v>2</v>
      </c>
      <c r="J35" s="16">
        <v>4</v>
      </c>
      <c r="K35" s="16">
        <v>4</v>
      </c>
      <c r="L35" s="16">
        <v>5</v>
      </c>
      <c r="M35" s="16">
        <v>4</v>
      </c>
      <c r="N35" s="16">
        <v>3</v>
      </c>
      <c r="O35" s="25">
        <v>4</v>
      </c>
      <c r="P35" s="6"/>
    </row>
    <row r="36" spans="1:16" x14ac:dyDescent="0.2">
      <c r="A36" s="34" t="s">
        <v>22</v>
      </c>
      <c r="B36" s="24" t="s">
        <v>19</v>
      </c>
      <c r="C36" s="11">
        <f t="shared" si="14"/>
        <v>3.7916666666666665</v>
      </c>
      <c r="D36" s="12">
        <f t="shared" si="15"/>
        <v>3</v>
      </c>
      <c r="E36" s="16">
        <v>4</v>
      </c>
      <c r="F36" s="16">
        <v>3</v>
      </c>
      <c r="G36" s="16">
        <v>3</v>
      </c>
      <c r="H36" s="16">
        <v>3</v>
      </c>
      <c r="I36" s="16">
        <v>5</v>
      </c>
      <c r="J36" s="16">
        <v>3</v>
      </c>
      <c r="K36" s="16">
        <v>2</v>
      </c>
      <c r="L36" s="16">
        <v>5</v>
      </c>
      <c r="M36" s="16">
        <v>3</v>
      </c>
      <c r="N36" s="16">
        <v>5</v>
      </c>
      <c r="O36" s="25">
        <v>4</v>
      </c>
      <c r="P36" s="6"/>
    </row>
    <row r="37" spans="1:16" x14ac:dyDescent="0.2">
      <c r="A37" s="34" t="s">
        <v>2035</v>
      </c>
      <c r="B37" s="24" t="s">
        <v>19</v>
      </c>
      <c r="C37" s="11">
        <f t="shared" si="14"/>
        <v>3.7916666666666665</v>
      </c>
      <c r="D37" s="12">
        <f t="shared" si="15"/>
        <v>4</v>
      </c>
      <c r="E37" s="16">
        <v>4</v>
      </c>
      <c r="F37" s="16">
        <v>4</v>
      </c>
      <c r="G37" s="16">
        <v>1</v>
      </c>
      <c r="H37" s="16">
        <v>4</v>
      </c>
      <c r="I37" s="16">
        <v>4</v>
      </c>
      <c r="J37" s="16">
        <v>5</v>
      </c>
      <c r="K37" s="16">
        <v>5</v>
      </c>
      <c r="L37" s="16">
        <v>1</v>
      </c>
      <c r="M37" s="16">
        <v>4</v>
      </c>
      <c r="N37" s="16">
        <v>5</v>
      </c>
      <c r="O37" s="25">
        <v>3</v>
      </c>
      <c r="P37" s="6"/>
    </row>
    <row r="38" spans="1:16" x14ac:dyDescent="0.2">
      <c r="A38" s="34" t="s">
        <v>2487</v>
      </c>
      <c r="B38" s="24" t="s">
        <v>15</v>
      </c>
      <c r="C38" s="11">
        <f t="shared" si="14"/>
        <v>3.7638888888888893</v>
      </c>
      <c r="D38" s="12">
        <f t="shared" si="15"/>
        <v>4</v>
      </c>
      <c r="E38" s="16">
        <v>5</v>
      </c>
      <c r="F38" s="16">
        <v>2</v>
      </c>
      <c r="G38" s="16">
        <v>2</v>
      </c>
      <c r="H38" s="16">
        <v>3</v>
      </c>
      <c r="I38" s="16">
        <v>4</v>
      </c>
      <c r="J38" s="16">
        <v>5</v>
      </c>
      <c r="K38" s="16">
        <v>3</v>
      </c>
      <c r="L38" s="16">
        <v>1</v>
      </c>
      <c r="M38" s="16">
        <v>4</v>
      </c>
      <c r="N38" s="16">
        <v>4</v>
      </c>
      <c r="O38" s="25">
        <v>4</v>
      </c>
      <c r="P38" s="6"/>
    </row>
    <row r="39" spans="1:16" x14ac:dyDescent="0.2">
      <c r="A39" s="34" t="s">
        <v>1444</v>
      </c>
      <c r="B39" s="24" t="s">
        <v>19</v>
      </c>
      <c r="C39" s="11">
        <f t="shared" si="14"/>
        <v>3.7361111111111107</v>
      </c>
      <c r="D39" s="12">
        <f t="shared" si="15"/>
        <v>3</v>
      </c>
      <c r="E39" s="16">
        <v>3</v>
      </c>
      <c r="F39" s="16">
        <v>3</v>
      </c>
      <c r="G39" s="16">
        <v>2</v>
      </c>
      <c r="H39" s="16">
        <v>3</v>
      </c>
      <c r="I39" s="16">
        <v>4</v>
      </c>
      <c r="J39" s="16">
        <v>3</v>
      </c>
      <c r="K39" s="16">
        <v>3</v>
      </c>
      <c r="L39" s="16">
        <v>5</v>
      </c>
      <c r="M39" s="16">
        <v>4</v>
      </c>
      <c r="N39" s="16">
        <v>4</v>
      </c>
      <c r="O39" s="25">
        <v>5</v>
      </c>
      <c r="P39" s="6"/>
    </row>
    <row r="40" spans="1:16" x14ac:dyDescent="0.2">
      <c r="A40" s="34" t="s">
        <v>538</v>
      </c>
      <c r="B40" s="24" t="s">
        <v>18</v>
      </c>
      <c r="C40" s="11">
        <f t="shared" si="14"/>
        <v>3.7361111111111107</v>
      </c>
      <c r="D40" s="12">
        <f t="shared" si="15"/>
        <v>4</v>
      </c>
      <c r="E40" s="16">
        <v>4</v>
      </c>
      <c r="F40" s="16">
        <v>4</v>
      </c>
      <c r="G40" s="16">
        <v>4</v>
      </c>
      <c r="H40" s="16">
        <v>3</v>
      </c>
      <c r="I40" s="16">
        <v>3</v>
      </c>
      <c r="J40" s="16">
        <v>2</v>
      </c>
      <c r="K40" s="16">
        <v>2</v>
      </c>
      <c r="L40" s="16">
        <v>4</v>
      </c>
      <c r="M40" s="16">
        <v>4</v>
      </c>
      <c r="N40" s="16">
        <v>4</v>
      </c>
      <c r="O40" s="25">
        <v>4</v>
      </c>
      <c r="P40" s="6"/>
    </row>
    <row r="41" spans="1:16" x14ac:dyDescent="0.2">
      <c r="A41" s="34" t="s">
        <v>85</v>
      </c>
      <c r="B41" s="24" t="s">
        <v>15</v>
      </c>
      <c r="C41" s="11">
        <f t="shared" si="14"/>
        <v>3.7083333333333335</v>
      </c>
      <c r="D41" s="12">
        <f t="shared" si="15"/>
        <v>4</v>
      </c>
      <c r="E41" s="16">
        <v>4</v>
      </c>
      <c r="F41" s="16">
        <v>4</v>
      </c>
      <c r="G41" s="16">
        <v>4</v>
      </c>
      <c r="H41" s="16">
        <v>4</v>
      </c>
      <c r="I41" s="16">
        <v>4</v>
      </c>
      <c r="J41" s="16">
        <v>4</v>
      </c>
      <c r="K41" s="16">
        <v>5</v>
      </c>
      <c r="L41" s="16">
        <v>4</v>
      </c>
      <c r="M41" s="16">
        <v>4</v>
      </c>
      <c r="N41" s="16">
        <v>4</v>
      </c>
      <c r="O41" s="25">
        <v>2</v>
      </c>
      <c r="P41" s="6"/>
    </row>
    <row r="42" spans="1:16" x14ac:dyDescent="0.2">
      <c r="A42" s="34" t="s">
        <v>1095</v>
      </c>
      <c r="B42" s="24" t="s">
        <v>17</v>
      </c>
      <c r="C42" s="11">
        <f t="shared" si="14"/>
        <v>3.7083333333333335</v>
      </c>
      <c r="D42" s="12">
        <f t="shared" si="15"/>
        <v>4</v>
      </c>
      <c r="E42" s="16">
        <v>4</v>
      </c>
      <c r="F42" s="16">
        <v>4</v>
      </c>
      <c r="G42" s="16">
        <v>1</v>
      </c>
      <c r="H42" s="16">
        <v>4</v>
      </c>
      <c r="I42" s="16">
        <v>3</v>
      </c>
      <c r="J42" s="16">
        <v>3</v>
      </c>
      <c r="K42" s="16">
        <v>3</v>
      </c>
      <c r="L42" s="16">
        <v>4</v>
      </c>
      <c r="M42" s="16">
        <v>5</v>
      </c>
      <c r="N42" s="16">
        <v>5</v>
      </c>
      <c r="O42" s="25">
        <v>2</v>
      </c>
      <c r="P42" s="6"/>
    </row>
    <row r="43" spans="1:16" x14ac:dyDescent="0.2">
      <c r="A43" s="34" t="s">
        <v>2308</v>
      </c>
      <c r="B43" s="24" t="s">
        <v>19</v>
      </c>
      <c r="C43" s="11">
        <f t="shared" si="14"/>
        <v>3.7083333333333335</v>
      </c>
      <c r="D43" s="12">
        <f t="shared" si="15"/>
        <v>3</v>
      </c>
      <c r="E43" s="16">
        <v>3</v>
      </c>
      <c r="F43" s="16">
        <v>4</v>
      </c>
      <c r="G43" s="16">
        <v>3</v>
      </c>
      <c r="H43" s="16">
        <v>2</v>
      </c>
      <c r="I43" s="16">
        <v>3</v>
      </c>
      <c r="J43" s="16">
        <v>4</v>
      </c>
      <c r="K43" s="16">
        <v>3</v>
      </c>
      <c r="L43" s="16">
        <v>3</v>
      </c>
      <c r="M43" s="16">
        <v>4</v>
      </c>
      <c r="N43" s="16">
        <v>4</v>
      </c>
      <c r="O43" s="25">
        <v>5</v>
      </c>
      <c r="P43" s="6"/>
    </row>
    <row r="44" spans="1:16" x14ac:dyDescent="0.2">
      <c r="A44" s="34" t="s">
        <v>2650</v>
      </c>
      <c r="B44" s="24" t="s">
        <v>17</v>
      </c>
      <c r="C44" s="11">
        <f t="shared" si="14"/>
        <v>3.6944444444444442</v>
      </c>
      <c r="D44" s="12">
        <f t="shared" si="15"/>
        <v>4</v>
      </c>
      <c r="E44" s="16">
        <v>4</v>
      </c>
      <c r="F44" s="16">
        <v>4</v>
      </c>
      <c r="G44" s="16">
        <v>4</v>
      </c>
      <c r="H44" s="16">
        <v>3</v>
      </c>
      <c r="I44" s="16">
        <v>4</v>
      </c>
      <c r="J44" s="16">
        <v>4</v>
      </c>
      <c r="K44" s="16">
        <v>1</v>
      </c>
      <c r="L44" s="16">
        <v>1</v>
      </c>
      <c r="M44" s="16">
        <v>4</v>
      </c>
      <c r="N44" s="16">
        <v>4</v>
      </c>
      <c r="O44" s="25">
        <v>4</v>
      </c>
      <c r="P44" s="6"/>
    </row>
    <row r="45" spans="1:16" x14ac:dyDescent="0.2">
      <c r="A45" s="34" t="s">
        <v>1257</v>
      </c>
      <c r="B45" s="24" t="s">
        <v>16</v>
      </c>
      <c r="C45" s="11">
        <f t="shared" si="14"/>
        <v>3.6527777777777772</v>
      </c>
      <c r="D45" s="12">
        <f t="shared" si="15"/>
        <v>4</v>
      </c>
      <c r="E45" s="16">
        <v>4</v>
      </c>
      <c r="F45" s="16">
        <v>4</v>
      </c>
      <c r="G45" s="16">
        <v>3</v>
      </c>
      <c r="H45" s="16">
        <v>4</v>
      </c>
      <c r="I45" s="16">
        <v>4</v>
      </c>
      <c r="J45" s="16">
        <v>4</v>
      </c>
      <c r="K45" s="16">
        <v>4</v>
      </c>
      <c r="L45" s="16">
        <v>5</v>
      </c>
      <c r="M45" s="16">
        <v>3</v>
      </c>
      <c r="N45" s="16">
        <v>4</v>
      </c>
      <c r="O45" s="25">
        <v>3</v>
      </c>
      <c r="P45" s="6"/>
    </row>
    <row r="46" spans="1:16" x14ac:dyDescent="0.2">
      <c r="A46" s="34" t="s">
        <v>1039</v>
      </c>
      <c r="B46" s="24" t="s">
        <v>17</v>
      </c>
      <c r="C46" s="11">
        <f t="shared" si="14"/>
        <v>3.6527777777777772</v>
      </c>
      <c r="D46" s="12">
        <f t="shared" si="15"/>
        <v>3</v>
      </c>
      <c r="E46" s="16">
        <v>4</v>
      </c>
      <c r="F46" s="16">
        <v>4</v>
      </c>
      <c r="G46" s="16">
        <v>3</v>
      </c>
      <c r="H46" s="16">
        <v>1</v>
      </c>
      <c r="I46" s="16">
        <v>3</v>
      </c>
      <c r="J46" s="16">
        <v>2</v>
      </c>
      <c r="K46" s="16">
        <v>3</v>
      </c>
      <c r="L46" s="16">
        <v>1</v>
      </c>
      <c r="M46" s="16">
        <v>4</v>
      </c>
      <c r="N46" s="16">
        <v>4</v>
      </c>
      <c r="O46" s="25">
        <v>5</v>
      </c>
      <c r="P46" s="6"/>
    </row>
    <row r="47" spans="1:16" x14ac:dyDescent="0.2">
      <c r="A47" s="34" t="s">
        <v>647</v>
      </c>
      <c r="B47" s="24" t="s">
        <v>18</v>
      </c>
      <c r="C47" s="11">
        <f t="shared" si="14"/>
        <v>3.6388888888888893</v>
      </c>
      <c r="D47" s="12">
        <f t="shared" si="15"/>
        <v>4</v>
      </c>
      <c r="E47" s="16">
        <v>4</v>
      </c>
      <c r="F47" s="16">
        <v>3</v>
      </c>
      <c r="G47" s="16">
        <v>1</v>
      </c>
      <c r="H47" s="16">
        <v>3</v>
      </c>
      <c r="I47" s="16">
        <v>4</v>
      </c>
      <c r="J47" s="16">
        <v>4</v>
      </c>
      <c r="K47" s="16">
        <v>1</v>
      </c>
      <c r="L47" s="16">
        <v>5</v>
      </c>
      <c r="M47" s="16">
        <v>5</v>
      </c>
      <c r="N47" s="16">
        <v>4</v>
      </c>
      <c r="O47" s="25">
        <v>3</v>
      </c>
      <c r="P47" s="6"/>
    </row>
    <row r="48" spans="1:16" x14ac:dyDescent="0.2">
      <c r="A48" s="34" t="s">
        <v>2116</v>
      </c>
      <c r="B48" s="24" t="s">
        <v>19</v>
      </c>
      <c r="C48" s="11">
        <f t="shared" si="14"/>
        <v>3.6388888888888893</v>
      </c>
      <c r="D48" s="12">
        <f t="shared" si="15"/>
        <v>3</v>
      </c>
      <c r="E48" s="16">
        <v>4</v>
      </c>
      <c r="F48" s="16">
        <v>4</v>
      </c>
      <c r="G48" s="16">
        <v>3</v>
      </c>
      <c r="H48" s="16">
        <v>3</v>
      </c>
      <c r="I48" s="16">
        <v>5</v>
      </c>
      <c r="J48" s="16">
        <v>1</v>
      </c>
      <c r="K48" s="16">
        <v>3</v>
      </c>
      <c r="L48" s="16">
        <v>1</v>
      </c>
      <c r="M48" s="16">
        <v>4</v>
      </c>
      <c r="N48" s="16">
        <v>5</v>
      </c>
      <c r="O48" s="25">
        <v>3</v>
      </c>
      <c r="P48" s="6"/>
    </row>
    <row r="49" spans="1:16" x14ac:dyDescent="0.2">
      <c r="A49" s="34" t="s">
        <v>2247</v>
      </c>
      <c r="B49" s="24" t="s">
        <v>19</v>
      </c>
      <c r="C49" s="11">
        <f t="shared" si="14"/>
        <v>3.625</v>
      </c>
      <c r="D49" s="12">
        <f t="shared" si="15"/>
        <v>4</v>
      </c>
      <c r="E49" s="16">
        <v>3</v>
      </c>
      <c r="F49" s="16">
        <v>3</v>
      </c>
      <c r="G49" s="16">
        <v>2</v>
      </c>
      <c r="H49" s="16">
        <v>4</v>
      </c>
      <c r="I49" s="16">
        <v>4</v>
      </c>
      <c r="J49" s="16">
        <v>5</v>
      </c>
      <c r="K49" s="16">
        <v>5</v>
      </c>
      <c r="L49" s="16">
        <v>5</v>
      </c>
      <c r="M49" s="16">
        <v>4</v>
      </c>
      <c r="N49" s="16">
        <v>4</v>
      </c>
      <c r="O49" s="25">
        <v>3</v>
      </c>
      <c r="P49" s="6"/>
    </row>
    <row r="50" spans="1:16" x14ac:dyDescent="0.2">
      <c r="A50" s="34" t="s">
        <v>911</v>
      </c>
      <c r="B50" s="24" t="s">
        <v>19</v>
      </c>
      <c r="C50" s="11">
        <f t="shared" si="14"/>
        <v>3.625</v>
      </c>
      <c r="D50" s="12">
        <f t="shared" si="15"/>
        <v>4</v>
      </c>
      <c r="E50" s="16">
        <v>4</v>
      </c>
      <c r="F50" s="16">
        <v>4</v>
      </c>
      <c r="G50" s="16">
        <v>2</v>
      </c>
      <c r="H50" s="16">
        <v>3</v>
      </c>
      <c r="I50" s="16">
        <v>4</v>
      </c>
      <c r="J50" s="16">
        <v>3</v>
      </c>
      <c r="K50" s="16">
        <v>4</v>
      </c>
      <c r="L50" s="16">
        <v>4</v>
      </c>
      <c r="M50" s="16">
        <v>4</v>
      </c>
      <c r="N50" s="16">
        <v>4</v>
      </c>
      <c r="O50" s="25">
        <v>3</v>
      </c>
      <c r="P50" s="6"/>
    </row>
    <row r="51" spans="1:16" x14ac:dyDescent="0.2">
      <c r="A51" s="34" t="s">
        <v>1234</v>
      </c>
      <c r="B51" s="24" t="s">
        <v>18</v>
      </c>
      <c r="C51" s="11">
        <f t="shared" si="14"/>
        <v>3.625</v>
      </c>
      <c r="D51" s="12">
        <f t="shared" si="15"/>
        <v>4</v>
      </c>
      <c r="E51" s="16">
        <v>3</v>
      </c>
      <c r="F51" s="16">
        <v>4</v>
      </c>
      <c r="G51" s="16">
        <v>2</v>
      </c>
      <c r="H51" s="16">
        <v>3</v>
      </c>
      <c r="I51" s="16">
        <v>4</v>
      </c>
      <c r="J51" s="16">
        <v>4</v>
      </c>
      <c r="K51" s="16">
        <v>3</v>
      </c>
      <c r="L51" s="16">
        <v>4</v>
      </c>
      <c r="M51" s="16">
        <v>4</v>
      </c>
      <c r="N51" s="16">
        <v>4</v>
      </c>
      <c r="O51" s="25">
        <v>4</v>
      </c>
      <c r="P51" s="6"/>
    </row>
    <row r="52" spans="1:16" x14ac:dyDescent="0.2">
      <c r="A52" s="34" t="s">
        <v>1105</v>
      </c>
      <c r="B52" s="24" t="s">
        <v>17</v>
      </c>
      <c r="C52" s="11">
        <f t="shared" si="14"/>
        <v>3.6111111111111107</v>
      </c>
      <c r="D52" s="12">
        <f t="shared" si="15"/>
        <v>4</v>
      </c>
      <c r="E52" s="16">
        <v>3</v>
      </c>
      <c r="F52" s="16">
        <v>4</v>
      </c>
      <c r="G52" s="16">
        <v>3</v>
      </c>
      <c r="H52" s="16">
        <v>4</v>
      </c>
      <c r="I52" s="16">
        <v>2</v>
      </c>
      <c r="J52" s="16">
        <v>3</v>
      </c>
      <c r="K52" s="16">
        <v>2</v>
      </c>
      <c r="L52" s="16">
        <v>5</v>
      </c>
      <c r="M52" s="16">
        <v>4</v>
      </c>
      <c r="N52" s="16">
        <v>4</v>
      </c>
      <c r="O52" s="25">
        <v>4</v>
      </c>
      <c r="P52" s="6"/>
    </row>
    <row r="53" spans="1:16" x14ac:dyDescent="0.2">
      <c r="A53" s="34" t="s">
        <v>635</v>
      </c>
      <c r="B53" s="24" t="s">
        <v>19</v>
      </c>
      <c r="C53" s="11">
        <f t="shared" si="14"/>
        <v>3.6111111111111107</v>
      </c>
      <c r="D53" s="12">
        <f t="shared" si="15"/>
        <v>4</v>
      </c>
      <c r="E53" s="16">
        <v>4</v>
      </c>
      <c r="F53" s="16">
        <v>3</v>
      </c>
      <c r="G53" s="16">
        <v>4</v>
      </c>
      <c r="H53" s="16">
        <v>4</v>
      </c>
      <c r="I53" s="16">
        <v>3</v>
      </c>
      <c r="J53" s="16">
        <v>1</v>
      </c>
      <c r="K53" s="16">
        <v>3</v>
      </c>
      <c r="L53" s="16">
        <v>5</v>
      </c>
      <c r="M53" s="16">
        <v>4</v>
      </c>
      <c r="N53" s="16">
        <v>4</v>
      </c>
      <c r="O53" s="25">
        <v>3</v>
      </c>
      <c r="P53" s="6"/>
    </row>
    <row r="54" spans="1:16" x14ac:dyDescent="0.2">
      <c r="A54" s="34" t="s">
        <v>1883</v>
      </c>
      <c r="B54" s="24" t="s">
        <v>18</v>
      </c>
      <c r="C54" s="11">
        <f t="shared" si="14"/>
        <v>3.5972222222222228</v>
      </c>
      <c r="D54" s="12">
        <f t="shared" si="15"/>
        <v>4</v>
      </c>
      <c r="E54" s="16">
        <v>3</v>
      </c>
      <c r="F54" s="16">
        <v>4</v>
      </c>
      <c r="G54" s="16">
        <v>3</v>
      </c>
      <c r="H54" s="16">
        <v>3</v>
      </c>
      <c r="I54" s="16">
        <v>5</v>
      </c>
      <c r="J54" s="16">
        <v>4</v>
      </c>
      <c r="K54" s="16">
        <v>3</v>
      </c>
      <c r="L54" s="16">
        <v>5</v>
      </c>
      <c r="M54" s="16">
        <v>3</v>
      </c>
      <c r="N54" s="16">
        <v>4</v>
      </c>
      <c r="O54" s="25">
        <v>4</v>
      </c>
      <c r="P54" s="6"/>
    </row>
    <row r="55" spans="1:16" x14ac:dyDescent="0.2">
      <c r="A55" s="34" t="s">
        <v>1974</v>
      </c>
      <c r="B55" s="24" t="s">
        <v>19</v>
      </c>
      <c r="C55" s="11">
        <f t="shared" si="14"/>
        <v>3.5972222222222219</v>
      </c>
      <c r="D55" s="12">
        <f t="shared" si="15"/>
        <v>4</v>
      </c>
      <c r="E55" s="16">
        <v>4</v>
      </c>
      <c r="F55" s="16">
        <v>4</v>
      </c>
      <c r="G55" s="16">
        <v>4</v>
      </c>
      <c r="H55" s="16">
        <v>5</v>
      </c>
      <c r="I55" s="16">
        <v>5</v>
      </c>
      <c r="J55" s="16">
        <v>5</v>
      </c>
      <c r="K55" s="16">
        <v>3</v>
      </c>
      <c r="L55" s="16">
        <v>4</v>
      </c>
      <c r="M55" s="16">
        <v>3</v>
      </c>
      <c r="N55" s="16">
        <v>2</v>
      </c>
      <c r="O55" s="25">
        <v>4</v>
      </c>
      <c r="P55" s="6"/>
    </row>
    <row r="56" spans="1:16" x14ac:dyDescent="0.2">
      <c r="A56" s="34" t="s">
        <v>591</v>
      </c>
      <c r="B56" s="24" t="s">
        <v>18</v>
      </c>
      <c r="C56" s="11">
        <f t="shared" si="14"/>
        <v>3.5833333333333335</v>
      </c>
      <c r="D56" s="12">
        <f t="shared" si="15"/>
        <v>5</v>
      </c>
      <c r="E56" s="16">
        <v>2</v>
      </c>
      <c r="F56" s="16">
        <v>5</v>
      </c>
      <c r="G56" s="16">
        <v>5</v>
      </c>
      <c r="H56" s="16">
        <v>5</v>
      </c>
      <c r="I56" s="16">
        <v>3</v>
      </c>
      <c r="J56" s="16">
        <v>5</v>
      </c>
      <c r="K56" s="16">
        <v>5</v>
      </c>
      <c r="L56" s="16">
        <v>5</v>
      </c>
      <c r="M56" s="16">
        <v>2</v>
      </c>
      <c r="N56" s="16">
        <v>3</v>
      </c>
      <c r="O56" s="25">
        <v>5</v>
      </c>
      <c r="P56" s="6"/>
    </row>
    <row r="57" spans="1:16" x14ac:dyDescent="0.2">
      <c r="A57" s="34" t="s">
        <v>2284</v>
      </c>
      <c r="B57" s="24" t="s">
        <v>17</v>
      </c>
      <c r="C57" s="11">
        <f t="shared" si="14"/>
        <v>3.5833333333333335</v>
      </c>
      <c r="D57" s="12">
        <f t="shared" si="15"/>
        <v>4</v>
      </c>
      <c r="E57" s="16">
        <v>4</v>
      </c>
      <c r="F57" s="16">
        <v>2</v>
      </c>
      <c r="G57" s="16">
        <v>3</v>
      </c>
      <c r="H57" s="16">
        <v>1</v>
      </c>
      <c r="I57" s="16">
        <v>3</v>
      </c>
      <c r="J57" s="16">
        <v>3</v>
      </c>
      <c r="K57" s="16">
        <v>4</v>
      </c>
      <c r="L57" s="16">
        <v>4</v>
      </c>
      <c r="M57" s="16">
        <v>4</v>
      </c>
      <c r="N57" s="16">
        <v>4</v>
      </c>
      <c r="O57" s="25">
        <v>4</v>
      </c>
      <c r="P57" s="6"/>
    </row>
    <row r="58" spans="1:16" x14ac:dyDescent="0.2">
      <c r="A58" s="34" t="s">
        <v>2416</v>
      </c>
      <c r="B58" s="24" t="s">
        <v>17</v>
      </c>
      <c r="C58" s="11">
        <f t="shared" si="14"/>
        <v>3.5555555555555558</v>
      </c>
      <c r="D58" s="12">
        <f t="shared" si="15"/>
        <v>4</v>
      </c>
      <c r="E58" s="16">
        <v>3</v>
      </c>
      <c r="F58" s="16">
        <v>4</v>
      </c>
      <c r="G58" s="16">
        <v>3</v>
      </c>
      <c r="H58" s="16">
        <v>3</v>
      </c>
      <c r="I58" s="16">
        <v>4</v>
      </c>
      <c r="J58" s="16">
        <v>5</v>
      </c>
      <c r="K58" s="16">
        <v>4</v>
      </c>
      <c r="L58" s="16">
        <v>3</v>
      </c>
      <c r="M58" s="16">
        <v>3</v>
      </c>
      <c r="N58" s="16">
        <v>4</v>
      </c>
      <c r="O58" s="25">
        <v>4</v>
      </c>
      <c r="P58" s="6"/>
    </row>
    <row r="59" spans="1:16" x14ac:dyDescent="0.2">
      <c r="A59" s="34" t="s">
        <v>1818</v>
      </c>
      <c r="B59" s="24" t="s">
        <v>18</v>
      </c>
      <c r="C59" s="11">
        <f t="shared" si="14"/>
        <v>3.5555555555555554</v>
      </c>
      <c r="D59" s="12">
        <f t="shared" si="15"/>
        <v>3</v>
      </c>
      <c r="E59" s="16">
        <v>4</v>
      </c>
      <c r="F59" s="16">
        <v>5</v>
      </c>
      <c r="G59" s="16">
        <v>3</v>
      </c>
      <c r="H59" s="16">
        <v>5</v>
      </c>
      <c r="I59" s="16">
        <v>3</v>
      </c>
      <c r="J59" s="16">
        <v>3</v>
      </c>
      <c r="K59" s="16">
        <v>1</v>
      </c>
      <c r="L59" s="16">
        <v>1</v>
      </c>
      <c r="M59" s="16">
        <v>4</v>
      </c>
      <c r="N59" s="16">
        <v>2</v>
      </c>
      <c r="O59" s="25">
        <v>5</v>
      </c>
      <c r="P59" s="6"/>
    </row>
    <row r="60" spans="1:16" x14ac:dyDescent="0.2">
      <c r="A60" s="34" t="s">
        <v>1281</v>
      </c>
      <c r="B60" s="24" t="s">
        <v>17</v>
      </c>
      <c r="C60" s="11">
        <f t="shared" si="14"/>
        <v>3.5555555555555554</v>
      </c>
      <c r="D60" s="12">
        <f t="shared" si="15"/>
        <v>4</v>
      </c>
      <c r="E60" s="16">
        <v>5</v>
      </c>
      <c r="F60" s="16">
        <v>4</v>
      </c>
      <c r="G60" s="16">
        <v>4</v>
      </c>
      <c r="H60" s="16">
        <v>5</v>
      </c>
      <c r="I60" s="16">
        <v>1</v>
      </c>
      <c r="J60" s="16">
        <v>1</v>
      </c>
      <c r="K60" s="16">
        <v>1</v>
      </c>
      <c r="L60" s="16">
        <v>1</v>
      </c>
      <c r="M60" s="16">
        <v>4</v>
      </c>
      <c r="N60" s="16">
        <v>4</v>
      </c>
      <c r="O60" s="25">
        <v>3</v>
      </c>
      <c r="P60" s="6"/>
    </row>
    <row r="61" spans="1:16" x14ac:dyDescent="0.2">
      <c r="A61" s="34" t="s">
        <v>2060</v>
      </c>
      <c r="B61" s="24" t="s">
        <v>17</v>
      </c>
      <c r="C61" s="11">
        <f t="shared" si="14"/>
        <v>3.5416666666666665</v>
      </c>
      <c r="D61" s="12">
        <f t="shared" si="15"/>
        <v>4</v>
      </c>
      <c r="E61" s="16">
        <v>4</v>
      </c>
      <c r="F61" s="16">
        <v>2</v>
      </c>
      <c r="G61" s="16">
        <v>4</v>
      </c>
      <c r="H61" s="16">
        <v>3</v>
      </c>
      <c r="I61" s="16">
        <v>4</v>
      </c>
      <c r="J61" s="16">
        <v>5</v>
      </c>
      <c r="K61" s="16">
        <v>4</v>
      </c>
      <c r="L61" s="16">
        <v>4</v>
      </c>
      <c r="M61" s="16">
        <v>4</v>
      </c>
      <c r="N61" s="16">
        <v>4</v>
      </c>
      <c r="O61" s="25">
        <v>2</v>
      </c>
      <c r="P61" s="6"/>
    </row>
    <row r="62" spans="1:16" x14ac:dyDescent="0.2">
      <c r="A62" s="34" t="s">
        <v>2618</v>
      </c>
      <c r="B62" s="24" t="s">
        <v>17</v>
      </c>
      <c r="C62" s="11">
        <f t="shared" si="14"/>
        <v>3.5416666666666665</v>
      </c>
      <c r="D62" s="12">
        <f t="shared" si="15"/>
        <v>4</v>
      </c>
      <c r="E62" s="16">
        <v>3</v>
      </c>
      <c r="F62" s="16">
        <v>3</v>
      </c>
      <c r="G62" s="16">
        <v>2</v>
      </c>
      <c r="H62" s="16">
        <v>4</v>
      </c>
      <c r="I62" s="16">
        <v>3</v>
      </c>
      <c r="J62" s="16">
        <v>4</v>
      </c>
      <c r="K62" s="16">
        <v>4</v>
      </c>
      <c r="L62" s="16">
        <v>2</v>
      </c>
      <c r="M62" s="16">
        <v>4</v>
      </c>
      <c r="N62" s="16">
        <v>4</v>
      </c>
      <c r="O62" s="25">
        <v>4</v>
      </c>
      <c r="P62" s="6"/>
    </row>
    <row r="63" spans="1:16" x14ac:dyDescent="0.2">
      <c r="A63" s="34" t="s">
        <v>481</v>
      </c>
      <c r="B63" s="24" t="s">
        <v>17</v>
      </c>
      <c r="C63" s="11">
        <f t="shared" si="14"/>
        <v>3.5277777777777772</v>
      </c>
      <c r="D63" s="12">
        <f t="shared" si="15"/>
        <v>4</v>
      </c>
      <c r="E63" s="16">
        <v>3</v>
      </c>
      <c r="F63" s="16">
        <v>4</v>
      </c>
      <c r="G63" s="16">
        <v>4</v>
      </c>
      <c r="H63" s="16">
        <v>3</v>
      </c>
      <c r="I63" s="16">
        <v>4</v>
      </c>
      <c r="J63" s="16">
        <v>4</v>
      </c>
      <c r="K63" s="16">
        <v>3</v>
      </c>
      <c r="L63" s="16">
        <v>3</v>
      </c>
      <c r="M63" s="16">
        <v>4</v>
      </c>
      <c r="N63" s="16">
        <v>3</v>
      </c>
      <c r="O63" s="25">
        <v>4</v>
      </c>
      <c r="P63" s="6"/>
    </row>
    <row r="64" spans="1:16" x14ac:dyDescent="0.2">
      <c r="A64" s="34" t="s">
        <v>2589</v>
      </c>
      <c r="B64" s="24" t="s">
        <v>16</v>
      </c>
      <c r="C64" s="11">
        <f t="shared" si="14"/>
        <v>3.5277777777777772</v>
      </c>
      <c r="D64" s="12">
        <f t="shared" si="15"/>
        <v>3</v>
      </c>
      <c r="E64" s="16">
        <v>3</v>
      </c>
      <c r="F64" s="16">
        <v>3</v>
      </c>
      <c r="G64" s="16">
        <v>3</v>
      </c>
      <c r="H64" s="16">
        <v>2</v>
      </c>
      <c r="I64" s="16">
        <v>3</v>
      </c>
      <c r="J64" s="16">
        <v>4</v>
      </c>
      <c r="K64" s="16">
        <v>4</v>
      </c>
      <c r="L64" s="16">
        <v>3</v>
      </c>
      <c r="M64" s="16">
        <v>4</v>
      </c>
      <c r="N64" s="16">
        <v>4</v>
      </c>
      <c r="O64" s="25">
        <v>4</v>
      </c>
      <c r="P64" s="6"/>
    </row>
    <row r="65" spans="1:16" x14ac:dyDescent="0.2">
      <c r="A65" s="34" t="s">
        <v>2296</v>
      </c>
      <c r="B65" s="24" t="s">
        <v>15</v>
      </c>
      <c r="C65" s="11">
        <f t="shared" si="14"/>
        <v>3.5138888888888888</v>
      </c>
      <c r="D65" s="12">
        <f t="shared" si="15"/>
        <v>4</v>
      </c>
      <c r="E65" s="16">
        <v>4</v>
      </c>
      <c r="F65" s="16">
        <v>4</v>
      </c>
      <c r="G65" s="16">
        <v>4</v>
      </c>
      <c r="H65" s="16">
        <v>5</v>
      </c>
      <c r="I65" s="16">
        <v>5</v>
      </c>
      <c r="J65" s="16">
        <v>4</v>
      </c>
      <c r="K65" s="16">
        <v>3</v>
      </c>
      <c r="L65" s="16">
        <v>3</v>
      </c>
      <c r="M65" s="16">
        <v>4</v>
      </c>
      <c r="N65" s="16">
        <v>2</v>
      </c>
      <c r="O65" s="25">
        <v>3</v>
      </c>
      <c r="P65" s="6"/>
    </row>
    <row r="66" spans="1:16" x14ac:dyDescent="0.2">
      <c r="A66" s="34" t="s">
        <v>1326</v>
      </c>
      <c r="B66" s="24" t="s">
        <v>19</v>
      </c>
      <c r="C66" s="11">
        <f t="shared" si="14"/>
        <v>3.5</v>
      </c>
      <c r="D66" s="12">
        <f t="shared" si="15"/>
        <v>4</v>
      </c>
      <c r="E66" s="16">
        <v>3</v>
      </c>
      <c r="F66" s="16">
        <v>4</v>
      </c>
      <c r="G66" s="16">
        <v>4</v>
      </c>
      <c r="H66" s="16">
        <v>4</v>
      </c>
      <c r="I66" s="16">
        <v>5</v>
      </c>
      <c r="J66" s="16">
        <v>5</v>
      </c>
      <c r="K66" s="16">
        <v>5</v>
      </c>
      <c r="L66" s="16">
        <v>5</v>
      </c>
      <c r="M66" s="16">
        <v>3</v>
      </c>
      <c r="N66" s="16">
        <v>3</v>
      </c>
      <c r="O66" s="25">
        <v>3</v>
      </c>
      <c r="P66" s="6"/>
    </row>
    <row r="67" spans="1:16" x14ac:dyDescent="0.2">
      <c r="A67" s="34" t="s">
        <v>152</v>
      </c>
      <c r="B67" s="24" t="s">
        <v>18</v>
      </c>
      <c r="C67" s="11">
        <f t="shared" si="14"/>
        <v>3.5</v>
      </c>
      <c r="D67" s="12">
        <f t="shared" si="15"/>
        <v>4</v>
      </c>
      <c r="E67" s="16">
        <v>3</v>
      </c>
      <c r="F67" s="16">
        <v>4</v>
      </c>
      <c r="G67" s="16">
        <v>4</v>
      </c>
      <c r="H67" s="16">
        <v>4</v>
      </c>
      <c r="I67" s="16">
        <v>4</v>
      </c>
      <c r="J67" s="16">
        <v>4</v>
      </c>
      <c r="K67" s="16">
        <v>3</v>
      </c>
      <c r="L67" s="16">
        <v>5</v>
      </c>
      <c r="M67" s="16">
        <v>3</v>
      </c>
      <c r="N67" s="16">
        <v>4</v>
      </c>
      <c r="O67" s="25">
        <v>3</v>
      </c>
      <c r="P67" s="6"/>
    </row>
    <row r="68" spans="1:16" x14ac:dyDescent="0.2">
      <c r="A68" s="34" t="s">
        <v>1929</v>
      </c>
      <c r="B68" s="24" t="s">
        <v>17</v>
      </c>
      <c r="C68" s="11">
        <f t="shared" si="14"/>
        <v>3.5</v>
      </c>
      <c r="D68" s="12">
        <f t="shared" si="15"/>
        <v>3</v>
      </c>
      <c r="E68" s="16">
        <v>3</v>
      </c>
      <c r="F68" s="16">
        <v>3</v>
      </c>
      <c r="G68" s="16">
        <v>3</v>
      </c>
      <c r="H68" s="16">
        <v>3</v>
      </c>
      <c r="I68" s="16">
        <v>5</v>
      </c>
      <c r="J68" s="16">
        <v>2</v>
      </c>
      <c r="K68" s="16">
        <v>4</v>
      </c>
      <c r="L68" s="16">
        <v>5</v>
      </c>
      <c r="M68" s="16">
        <v>5</v>
      </c>
      <c r="N68" s="16">
        <v>3</v>
      </c>
      <c r="O68" s="25">
        <v>3</v>
      </c>
      <c r="P68" s="6"/>
    </row>
    <row r="69" spans="1:16" x14ac:dyDescent="0.2">
      <c r="A69" s="34" t="s">
        <v>240</v>
      </c>
      <c r="B69" s="24" t="s">
        <v>19</v>
      </c>
      <c r="C69" s="11">
        <f t="shared" si="14"/>
        <v>3.5</v>
      </c>
      <c r="D69" s="12">
        <f t="shared" si="15"/>
        <v>4</v>
      </c>
      <c r="E69" s="16">
        <v>3</v>
      </c>
      <c r="F69" s="16">
        <v>3</v>
      </c>
      <c r="G69" s="16">
        <v>3</v>
      </c>
      <c r="H69" s="16">
        <v>3</v>
      </c>
      <c r="I69" s="16">
        <v>4</v>
      </c>
      <c r="J69" s="16">
        <v>4</v>
      </c>
      <c r="K69" s="16">
        <v>4</v>
      </c>
      <c r="L69" s="16">
        <v>4</v>
      </c>
      <c r="M69" s="16">
        <v>5</v>
      </c>
      <c r="N69" s="16">
        <v>5</v>
      </c>
      <c r="O69" s="25">
        <v>1</v>
      </c>
      <c r="P69" s="6"/>
    </row>
    <row r="70" spans="1:16" x14ac:dyDescent="0.2">
      <c r="A70" s="34" t="s">
        <v>1791</v>
      </c>
      <c r="B70" s="24" t="s">
        <v>17</v>
      </c>
      <c r="C70" s="11">
        <f t="shared" si="14"/>
        <v>3.5</v>
      </c>
      <c r="D70" s="12">
        <f t="shared" si="15"/>
        <v>3</v>
      </c>
      <c r="E70" s="16">
        <v>4</v>
      </c>
      <c r="F70" s="16">
        <v>3</v>
      </c>
      <c r="G70" s="16">
        <v>1</v>
      </c>
      <c r="H70" s="16">
        <v>5</v>
      </c>
      <c r="I70" s="16">
        <v>1</v>
      </c>
      <c r="J70" s="16">
        <v>1</v>
      </c>
      <c r="K70" s="16">
        <v>1</v>
      </c>
      <c r="L70" s="16">
        <v>1</v>
      </c>
      <c r="M70" s="16">
        <v>4</v>
      </c>
      <c r="N70" s="16">
        <v>4</v>
      </c>
      <c r="O70" s="25">
        <v>5</v>
      </c>
      <c r="P70" s="6"/>
    </row>
    <row r="71" spans="1:16" x14ac:dyDescent="0.2">
      <c r="A71" s="34" t="s">
        <v>1291</v>
      </c>
      <c r="B71" s="24" t="s">
        <v>18</v>
      </c>
      <c r="C71" s="11">
        <f t="shared" si="14"/>
        <v>3.4861111111111107</v>
      </c>
      <c r="D71" s="12">
        <f t="shared" si="15"/>
        <v>3</v>
      </c>
      <c r="E71" s="16">
        <v>3</v>
      </c>
      <c r="F71" s="16">
        <v>3</v>
      </c>
      <c r="G71" s="16">
        <v>3</v>
      </c>
      <c r="H71" s="16">
        <v>2</v>
      </c>
      <c r="I71" s="16">
        <v>4</v>
      </c>
      <c r="J71" s="16">
        <v>3</v>
      </c>
      <c r="K71" s="16">
        <v>2</v>
      </c>
      <c r="L71" s="16">
        <v>4</v>
      </c>
      <c r="M71" s="16">
        <v>5</v>
      </c>
      <c r="N71" s="16">
        <v>4</v>
      </c>
      <c r="O71" s="25">
        <v>3</v>
      </c>
      <c r="P71" s="6"/>
    </row>
    <row r="72" spans="1:16" x14ac:dyDescent="0.2">
      <c r="A72" s="34" t="s">
        <v>2128</v>
      </c>
      <c r="B72" s="24" t="s">
        <v>18</v>
      </c>
      <c r="C72" s="11">
        <f t="shared" si="14"/>
        <v>3.4722222222222228</v>
      </c>
      <c r="D72" s="12">
        <f t="shared" si="15"/>
        <v>3</v>
      </c>
      <c r="E72" s="16">
        <v>3</v>
      </c>
      <c r="F72" s="16">
        <v>3</v>
      </c>
      <c r="G72" s="16">
        <v>3</v>
      </c>
      <c r="H72" s="16">
        <v>4</v>
      </c>
      <c r="I72" s="16">
        <v>3</v>
      </c>
      <c r="J72" s="16">
        <v>3</v>
      </c>
      <c r="K72" s="16">
        <v>4</v>
      </c>
      <c r="L72" s="16">
        <v>4</v>
      </c>
      <c r="M72" s="16">
        <v>3</v>
      </c>
      <c r="N72" s="16">
        <v>4</v>
      </c>
      <c r="O72" s="25">
        <v>4</v>
      </c>
      <c r="P72" s="6"/>
    </row>
    <row r="73" spans="1:16" x14ac:dyDescent="0.2">
      <c r="A73" s="34" t="s">
        <v>1594</v>
      </c>
      <c r="B73" s="24" t="s">
        <v>18</v>
      </c>
      <c r="C73" s="11">
        <f t="shared" si="14"/>
        <v>3.4722222222222228</v>
      </c>
      <c r="D73" s="12">
        <f t="shared" si="15"/>
        <v>3</v>
      </c>
      <c r="E73" s="16">
        <v>3</v>
      </c>
      <c r="F73" s="16">
        <v>4</v>
      </c>
      <c r="G73" s="16">
        <v>3</v>
      </c>
      <c r="H73" s="16">
        <v>3</v>
      </c>
      <c r="I73" s="16">
        <v>4</v>
      </c>
      <c r="J73" s="16">
        <v>3</v>
      </c>
      <c r="K73" s="16">
        <v>4</v>
      </c>
      <c r="L73" s="16">
        <v>3</v>
      </c>
      <c r="M73" s="16">
        <v>4</v>
      </c>
      <c r="N73" s="16">
        <v>3</v>
      </c>
      <c r="O73" s="25">
        <v>4</v>
      </c>
      <c r="P73" s="6"/>
    </row>
    <row r="74" spans="1:16" x14ac:dyDescent="0.2">
      <c r="A74" s="34" t="s">
        <v>965</v>
      </c>
      <c r="B74" s="24" t="s">
        <v>16</v>
      </c>
      <c r="C74" s="11">
        <f t="shared" si="14"/>
        <v>3.4722222222222228</v>
      </c>
      <c r="D74" s="12">
        <f t="shared" si="15"/>
        <v>3</v>
      </c>
      <c r="E74" s="16">
        <v>3</v>
      </c>
      <c r="F74" s="16">
        <v>4</v>
      </c>
      <c r="G74" s="16">
        <v>3</v>
      </c>
      <c r="H74" s="16">
        <v>3</v>
      </c>
      <c r="I74" s="16">
        <v>4</v>
      </c>
      <c r="J74" s="16">
        <v>4</v>
      </c>
      <c r="K74" s="16">
        <v>3</v>
      </c>
      <c r="L74" s="16">
        <v>3</v>
      </c>
      <c r="M74" s="16">
        <v>4</v>
      </c>
      <c r="N74" s="16">
        <v>4</v>
      </c>
      <c r="O74" s="25">
        <v>3</v>
      </c>
      <c r="P74" s="6"/>
    </row>
    <row r="75" spans="1:16" x14ac:dyDescent="0.2">
      <c r="A75" s="34" t="s">
        <v>1352</v>
      </c>
      <c r="B75" s="24" t="s">
        <v>17</v>
      </c>
      <c r="C75" s="11">
        <f t="shared" si="14"/>
        <v>3.4583333333333335</v>
      </c>
      <c r="D75" s="12">
        <f t="shared" si="15"/>
        <v>3</v>
      </c>
      <c r="E75" s="16">
        <v>3</v>
      </c>
      <c r="F75" s="16">
        <v>3</v>
      </c>
      <c r="G75" s="16">
        <v>3</v>
      </c>
      <c r="H75" s="16">
        <v>3</v>
      </c>
      <c r="I75" s="16">
        <v>4</v>
      </c>
      <c r="J75" s="16">
        <v>4</v>
      </c>
      <c r="K75" s="16">
        <v>3</v>
      </c>
      <c r="L75" s="16">
        <v>4</v>
      </c>
      <c r="M75" s="16">
        <v>4</v>
      </c>
      <c r="N75" s="16">
        <v>3</v>
      </c>
      <c r="O75" s="25">
        <v>4</v>
      </c>
      <c r="P75" s="6"/>
    </row>
    <row r="76" spans="1:16" x14ac:dyDescent="0.2">
      <c r="A76" s="34" t="s">
        <v>1190</v>
      </c>
      <c r="B76" s="24" t="s">
        <v>18</v>
      </c>
      <c r="C76" s="11">
        <f t="shared" si="14"/>
        <v>3.4583333333333335</v>
      </c>
      <c r="D76" s="12">
        <f t="shared" si="15"/>
        <v>3</v>
      </c>
      <c r="E76" s="16">
        <v>3</v>
      </c>
      <c r="F76" s="16">
        <v>3</v>
      </c>
      <c r="G76" s="16">
        <v>3</v>
      </c>
      <c r="H76" s="16">
        <v>3</v>
      </c>
      <c r="I76" s="16">
        <v>3</v>
      </c>
      <c r="J76" s="16">
        <v>4</v>
      </c>
      <c r="K76" s="16">
        <v>3</v>
      </c>
      <c r="L76" s="16">
        <v>5</v>
      </c>
      <c r="M76" s="16">
        <v>4</v>
      </c>
      <c r="N76" s="16">
        <v>3</v>
      </c>
      <c r="O76" s="25">
        <v>4</v>
      </c>
      <c r="P76" s="6"/>
    </row>
    <row r="77" spans="1:16" x14ac:dyDescent="0.2">
      <c r="A77" s="34" t="s">
        <v>1862</v>
      </c>
      <c r="B77" s="24" t="s">
        <v>18</v>
      </c>
      <c r="C77" s="11">
        <f t="shared" si="14"/>
        <v>3.4583333333333335</v>
      </c>
      <c r="D77" s="12">
        <f t="shared" si="15"/>
        <v>4</v>
      </c>
      <c r="E77" s="16">
        <v>3</v>
      </c>
      <c r="F77" s="16">
        <v>4</v>
      </c>
      <c r="G77" s="16">
        <v>4</v>
      </c>
      <c r="H77" s="16">
        <v>4</v>
      </c>
      <c r="I77" s="16">
        <v>4</v>
      </c>
      <c r="J77" s="16">
        <v>5</v>
      </c>
      <c r="K77" s="16">
        <v>1</v>
      </c>
      <c r="L77" s="16">
        <v>1</v>
      </c>
      <c r="M77" s="16">
        <v>4</v>
      </c>
      <c r="N77" s="16">
        <v>4</v>
      </c>
      <c r="O77" s="25">
        <v>3</v>
      </c>
      <c r="P77" s="6"/>
    </row>
    <row r="78" spans="1:16" x14ac:dyDescent="0.2">
      <c r="A78" s="34" t="s">
        <v>2171</v>
      </c>
      <c r="B78" s="24" t="s">
        <v>18</v>
      </c>
      <c r="C78" s="11">
        <f t="shared" si="14"/>
        <v>3.4583333333333335</v>
      </c>
      <c r="D78" s="12">
        <f t="shared" si="15"/>
        <v>4</v>
      </c>
      <c r="E78" s="16">
        <v>2</v>
      </c>
      <c r="F78" s="16">
        <v>5</v>
      </c>
      <c r="G78" s="16">
        <v>2</v>
      </c>
      <c r="H78" s="16">
        <v>5</v>
      </c>
      <c r="I78" s="16">
        <v>4</v>
      </c>
      <c r="J78" s="16">
        <v>5</v>
      </c>
      <c r="K78" s="16">
        <v>1</v>
      </c>
      <c r="L78" s="16">
        <v>1</v>
      </c>
      <c r="M78" s="16">
        <v>4</v>
      </c>
      <c r="N78" s="16">
        <v>3</v>
      </c>
      <c r="O78" s="25">
        <v>5</v>
      </c>
      <c r="P78" s="6"/>
    </row>
    <row r="79" spans="1:16" x14ac:dyDescent="0.2">
      <c r="A79" s="34" t="s">
        <v>1007</v>
      </c>
      <c r="B79" s="24" t="s">
        <v>17</v>
      </c>
      <c r="C79" s="11">
        <f t="shared" ref="C79:C142" si="19">(E79+((F79+G79+H79)/3)+((I79+J79+K79+L79)/4)+M79+N79+O79)/6</f>
        <v>3.4583333333333335</v>
      </c>
      <c r="D79" s="12">
        <f t="shared" ref="D79:D142" si="20">MEDIAN(E79:O79)</f>
        <v>4</v>
      </c>
      <c r="E79" s="16">
        <v>3</v>
      </c>
      <c r="F79" s="16">
        <v>4</v>
      </c>
      <c r="G79" s="16">
        <v>3</v>
      </c>
      <c r="H79" s="16">
        <v>2</v>
      </c>
      <c r="I79" s="16">
        <v>4</v>
      </c>
      <c r="J79" s="16">
        <v>4</v>
      </c>
      <c r="K79" s="16">
        <v>2</v>
      </c>
      <c r="L79" s="16">
        <v>1</v>
      </c>
      <c r="M79" s="16">
        <v>4</v>
      </c>
      <c r="N79" s="16">
        <v>4</v>
      </c>
      <c r="O79" s="25">
        <v>4</v>
      </c>
      <c r="P79" s="6"/>
    </row>
    <row r="80" spans="1:16" x14ac:dyDescent="0.2">
      <c r="A80" s="34" t="s">
        <v>678</v>
      </c>
      <c r="B80" s="24" t="s">
        <v>19</v>
      </c>
      <c r="C80" s="11">
        <f t="shared" si="19"/>
        <v>3.4583333333333335</v>
      </c>
      <c r="D80" s="12">
        <f t="shared" si="20"/>
        <v>4</v>
      </c>
      <c r="E80" s="16">
        <v>3</v>
      </c>
      <c r="F80" s="16">
        <v>2</v>
      </c>
      <c r="G80" s="16">
        <v>2</v>
      </c>
      <c r="H80" s="16">
        <v>5</v>
      </c>
      <c r="I80" s="16">
        <v>5</v>
      </c>
      <c r="J80" s="16">
        <v>4</v>
      </c>
      <c r="K80" s="16">
        <v>1</v>
      </c>
      <c r="L80" s="16">
        <v>1</v>
      </c>
      <c r="M80" s="16">
        <v>4</v>
      </c>
      <c r="N80" s="16">
        <v>4</v>
      </c>
      <c r="O80" s="25">
        <v>4</v>
      </c>
      <c r="P80" s="6"/>
    </row>
    <row r="81" spans="1:16" x14ac:dyDescent="0.2">
      <c r="A81" s="34" t="s">
        <v>1962</v>
      </c>
      <c r="B81" s="24" t="s">
        <v>17</v>
      </c>
      <c r="C81" s="11">
        <f t="shared" si="19"/>
        <v>3.4444444444444442</v>
      </c>
      <c r="D81" s="12">
        <f t="shared" si="20"/>
        <v>3</v>
      </c>
      <c r="E81" s="16">
        <v>4</v>
      </c>
      <c r="F81" s="16">
        <v>4</v>
      </c>
      <c r="G81" s="16">
        <v>3</v>
      </c>
      <c r="H81" s="16">
        <v>1</v>
      </c>
      <c r="I81" s="16">
        <v>3</v>
      </c>
      <c r="J81" s="16">
        <v>5</v>
      </c>
      <c r="K81" s="16">
        <v>3</v>
      </c>
      <c r="L81" s="16">
        <v>1</v>
      </c>
      <c r="M81" s="16">
        <v>5</v>
      </c>
      <c r="N81" s="16">
        <v>3</v>
      </c>
      <c r="O81" s="25">
        <v>3</v>
      </c>
      <c r="P81" s="6"/>
    </row>
    <row r="82" spans="1:16" x14ac:dyDescent="0.2">
      <c r="A82" s="34" t="s">
        <v>320</v>
      </c>
      <c r="B82" s="24" t="s">
        <v>18</v>
      </c>
      <c r="C82" s="11">
        <f t="shared" si="19"/>
        <v>3.4444444444444442</v>
      </c>
      <c r="D82" s="12">
        <f t="shared" si="20"/>
        <v>4</v>
      </c>
      <c r="E82" s="16">
        <v>3</v>
      </c>
      <c r="F82" s="16">
        <v>4</v>
      </c>
      <c r="G82" s="16">
        <v>2</v>
      </c>
      <c r="H82" s="16">
        <v>5</v>
      </c>
      <c r="I82" s="16">
        <v>4</v>
      </c>
      <c r="J82" s="16">
        <v>2</v>
      </c>
      <c r="K82" s="16">
        <v>1</v>
      </c>
      <c r="L82" s="16">
        <v>1</v>
      </c>
      <c r="M82" s="16">
        <v>4</v>
      </c>
      <c r="N82" s="16">
        <v>4</v>
      </c>
      <c r="O82" s="25">
        <v>4</v>
      </c>
      <c r="P82" s="6"/>
    </row>
    <row r="83" spans="1:16" x14ac:dyDescent="0.2">
      <c r="A83" s="34" t="s">
        <v>308</v>
      </c>
      <c r="B83" s="24" t="s">
        <v>19</v>
      </c>
      <c r="C83" s="11">
        <f t="shared" si="19"/>
        <v>3.4444444444444442</v>
      </c>
      <c r="D83" s="12">
        <f t="shared" si="20"/>
        <v>4</v>
      </c>
      <c r="E83" s="16">
        <v>4</v>
      </c>
      <c r="F83" s="16">
        <v>4</v>
      </c>
      <c r="G83" s="16">
        <v>3</v>
      </c>
      <c r="H83" s="16">
        <v>4</v>
      </c>
      <c r="I83" s="16">
        <v>4</v>
      </c>
      <c r="J83" s="16">
        <v>5</v>
      </c>
      <c r="K83" s="16">
        <v>2</v>
      </c>
      <c r="L83" s="16">
        <v>5</v>
      </c>
      <c r="M83" s="16">
        <v>4</v>
      </c>
      <c r="N83" s="16">
        <v>1</v>
      </c>
      <c r="O83" s="25">
        <v>4</v>
      </c>
      <c r="P83" s="6"/>
    </row>
    <row r="84" spans="1:16" x14ac:dyDescent="0.2">
      <c r="A84" s="34" t="s">
        <v>745</v>
      </c>
      <c r="B84" s="24" t="s">
        <v>17</v>
      </c>
      <c r="C84" s="11">
        <f t="shared" si="19"/>
        <v>3.4027777777777772</v>
      </c>
      <c r="D84" s="12">
        <f t="shared" si="20"/>
        <v>4</v>
      </c>
      <c r="E84" s="16">
        <v>3</v>
      </c>
      <c r="F84" s="16">
        <v>4</v>
      </c>
      <c r="G84" s="16">
        <v>4</v>
      </c>
      <c r="H84" s="16">
        <v>3</v>
      </c>
      <c r="I84" s="16">
        <v>4</v>
      </c>
      <c r="J84" s="16">
        <v>4</v>
      </c>
      <c r="K84" s="16">
        <v>4</v>
      </c>
      <c r="L84" s="16">
        <v>3</v>
      </c>
      <c r="M84" s="16">
        <v>3</v>
      </c>
      <c r="N84" s="16">
        <v>3</v>
      </c>
      <c r="O84" s="25">
        <v>4</v>
      </c>
      <c r="P84" s="6"/>
    </row>
    <row r="85" spans="1:16" x14ac:dyDescent="0.2">
      <c r="A85" s="34" t="s">
        <v>1524</v>
      </c>
      <c r="B85" s="24" t="s">
        <v>17</v>
      </c>
      <c r="C85" s="11">
        <f t="shared" si="19"/>
        <v>3.4027777777777772</v>
      </c>
      <c r="D85" s="12">
        <f t="shared" si="20"/>
        <v>4</v>
      </c>
      <c r="E85" s="16">
        <v>4</v>
      </c>
      <c r="F85" s="16">
        <v>3</v>
      </c>
      <c r="G85" s="16">
        <v>1</v>
      </c>
      <c r="H85" s="16">
        <v>4</v>
      </c>
      <c r="I85" s="16">
        <v>4</v>
      </c>
      <c r="J85" s="16">
        <v>4</v>
      </c>
      <c r="K85" s="16">
        <v>2</v>
      </c>
      <c r="L85" s="16">
        <v>1</v>
      </c>
      <c r="M85" s="16">
        <v>4</v>
      </c>
      <c r="N85" s="16">
        <v>3</v>
      </c>
      <c r="O85" s="25">
        <v>4</v>
      </c>
      <c r="P85" s="6"/>
    </row>
    <row r="86" spans="1:16" x14ac:dyDescent="0.2">
      <c r="A86" s="34" t="s">
        <v>1374</v>
      </c>
      <c r="B86" s="24" t="s">
        <v>17</v>
      </c>
      <c r="C86" s="11">
        <f t="shared" si="19"/>
        <v>3.3888888888888893</v>
      </c>
      <c r="D86" s="12">
        <f t="shared" si="20"/>
        <v>3</v>
      </c>
      <c r="E86" s="16">
        <v>3</v>
      </c>
      <c r="F86" s="16">
        <v>3</v>
      </c>
      <c r="G86" s="16">
        <v>3</v>
      </c>
      <c r="H86" s="16">
        <v>4</v>
      </c>
      <c r="I86" s="16">
        <v>3</v>
      </c>
      <c r="J86" s="16">
        <v>5</v>
      </c>
      <c r="K86" s="16">
        <v>3</v>
      </c>
      <c r="L86" s="16">
        <v>5</v>
      </c>
      <c r="M86" s="16">
        <v>4</v>
      </c>
      <c r="N86" s="16">
        <v>4</v>
      </c>
      <c r="O86" s="25">
        <v>2</v>
      </c>
      <c r="P86" s="6"/>
    </row>
    <row r="87" spans="1:16" x14ac:dyDescent="0.2">
      <c r="A87" s="34" t="s">
        <v>140</v>
      </c>
      <c r="B87" s="24" t="s">
        <v>15</v>
      </c>
      <c r="C87" s="11">
        <f t="shared" si="19"/>
        <v>3.3888888888888893</v>
      </c>
      <c r="D87" s="12">
        <f t="shared" si="20"/>
        <v>3</v>
      </c>
      <c r="E87" s="16">
        <v>3</v>
      </c>
      <c r="F87" s="16">
        <v>3</v>
      </c>
      <c r="G87" s="16">
        <v>3</v>
      </c>
      <c r="H87" s="16">
        <v>4</v>
      </c>
      <c r="I87" s="16">
        <v>3</v>
      </c>
      <c r="J87" s="16">
        <v>3</v>
      </c>
      <c r="K87" s="16">
        <v>5</v>
      </c>
      <c r="L87" s="16">
        <v>5</v>
      </c>
      <c r="M87" s="16">
        <v>4</v>
      </c>
      <c r="N87" s="16">
        <v>3</v>
      </c>
      <c r="O87" s="25">
        <v>3</v>
      </c>
      <c r="P87" s="6"/>
    </row>
    <row r="88" spans="1:16" x14ac:dyDescent="0.2">
      <c r="A88" s="34" t="s">
        <v>794</v>
      </c>
      <c r="B88" s="24" t="s">
        <v>18</v>
      </c>
      <c r="C88" s="11">
        <f t="shared" si="19"/>
        <v>3.3888888888888893</v>
      </c>
      <c r="D88" s="12">
        <f t="shared" si="20"/>
        <v>3</v>
      </c>
      <c r="E88" s="16">
        <v>3</v>
      </c>
      <c r="F88" s="16">
        <v>3</v>
      </c>
      <c r="G88" s="16">
        <v>4</v>
      </c>
      <c r="H88" s="16">
        <v>3</v>
      </c>
      <c r="I88" s="16">
        <v>3</v>
      </c>
      <c r="J88" s="16">
        <v>3</v>
      </c>
      <c r="K88" s="16">
        <v>3</v>
      </c>
      <c r="L88" s="16">
        <v>3</v>
      </c>
      <c r="M88" s="16">
        <v>4</v>
      </c>
      <c r="N88" s="16">
        <v>4</v>
      </c>
      <c r="O88" s="25">
        <v>3</v>
      </c>
      <c r="P88" s="6"/>
    </row>
    <row r="89" spans="1:16" x14ac:dyDescent="0.2">
      <c r="A89" s="34" t="s">
        <v>505</v>
      </c>
      <c r="B89" s="24" t="s">
        <v>18</v>
      </c>
      <c r="C89" s="11">
        <f t="shared" si="19"/>
        <v>3.3888888888888893</v>
      </c>
      <c r="D89" s="12">
        <f t="shared" si="20"/>
        <v>3</v>
      </c>
      <c r="E89" s="16">
        <v>4</v>
      </c>
      <c r="F89" s="16">
        <v>3</v>
      </c>
      <c r="G89" s="16">
        <v>3</v>
      </c>
      <c r="H89" s="16">
        <v>4</v>
      </c>
      <c r="I89" s="16">
        <v>2</v>
      </c>
      <c r="J89" s="16">
        <v>2</v>
      </c>
      <c r="K89" s="16">
        <v>3</v>
      </c>
      <c r="L89" s="16">
        <v>5</v>
      </c>
      <c r="M89" s="16">
        <v>4</v>
      </c>
      <c r="N89" s="16">
        <v>2</v>
      </c>
      <c r="O89" s="25">
        <v>4</v>
      </c>
      <c r="P89" s="6"/>
    </row>
    <row r="90" spans="1:16" x14ac:dyDescent="0.2">
      <c r="A90" s="34" t="s">
        <v>1605</v>
      </c>
      <c r="B90" s="24" t="s">
        <v>17</v>
      </c>
      <c r="C90" s="11">
        <f t="shared" si="19"/>
        <v>3.3888888888888888</v>
      </c>
      <c r="D90" s="12">
        <f t="shared" si="20"/>
        <v>3</v>
      </c>
      <c r="E90" s="16">
        <v>3</v>
      </c>
      <c r="F90" s="16">
        <v>5</v>
      </c>
      <c r="G90" s="16">
        <v>3</v>
      </c>
      <c r="H90" s="16">
        <v>5</v>
      </c>
      <c r="I90" s="16">
        <v>2</v>
      </c>
      <c r="J90" s="16">
        <v>2</v>
      </c>
      <c r="K90" s="16">
        <v>2</v>
      </c>
      <c r="L90" s="16">
        <v>2</v>
      </c>
      <c r="M90" s="16">
        <v>4</v>
      </c>
      <c r="N90" s="16">
        <v>3</v>
      </c>
      <c r="O90" s="25">
        <v>4</v>
      </c>
      <c r="P90" s="6"/>
    </row>
    <row r="91" spans="1:16" x14ac:dyDescent="0.2">
      <c r="A91" s="34" t="s">
        <v>1386</v>
      </c>
      <c r="B91" s="24" t="s">
        <v>19</v>
      </c>
      <c r="C91" s="11">
        <f t="shared" si="19"/>
        <v>3.375</v>
      </c>
      <c r="D91" s="12">
        <f t="shared" si="20"/>
        <v>3</v>
      </c>
      <c r="E91" s="16">
        <v>4</v>
      </c>
      <c r="F91" s="16">
        <v>3</v>
      </c>
      <c r="G91" s="16">
        <v>3</v>
      </c>
      <c r="H91" s="16">
        <v>3</v>
      </c>
      <c r="I91" s="16">
        <v>3</v>
      </c>
      <c r="J91" s="16">
        <v>1</v>
      </c>
      <c r="K91" s="16">
        <v>1</v>
      </c>
      <c r="L91" s="16">
        <v>4</v>
      </c>
      <c r="M91" s="16">
        <v>4</v>
      </c>
      <c r="N91" s="16">
        <v>3</v>
      </c>
      <c r="O91" s="25">
        <v>4</v>
      </c>
      <c r="P91" s="6"/>
    </row>
    <row r="92" spans="1:16" x14ac:dyDescent="0.2">
      <c r="A92" s="34" t="s">
        <v>1484</v>
      </c>
      <c r="B92" s="24" t="s">
        <v>18</v>
      </c>
      <c r="C92" s="11">
        <f t="shared" si="19"/>
        <v>3.375</v>
      </c>
      <c r="D92" s="12">
        <f t="shared" si="20"/>
        <v>3</v>
      </c>
      <c r="E92" s="16">
        <v>4</v>
      </c>
      <c r="F92" s="16">
        <v>3</v>
      </c>
      <c r="G92" s="16">
        <v>3</v>
      </c>
      <c r="H92" s="16">
        <v>3</v>
      </c>
      <c r="I92" s="16">
        <v>4</v>
      </c>
      <c r="J92" s="16">
        <v>3</v>
      </c>
      <c r="K92" s="16">
        <v>1</v>
      </c>
      <c r="L92" s="16">
        <v>5</v>
      </c>
      <c r="M92" s="16">
        <v>5</v>
      </c>
      <c r="N92" s="16">
        <v>4</v>
      </c>
      <c r="O92" s="25">
        <v>1</v>
      </c>
      <c r="P92" s="6"/>
    </row>
    <row r="93" spans="1:16" x14ac:dyDescent="0.2">
      <c r="A93" s="34" t="s">
        <v>1920</v>
      </c>
      <c r="B93" s="24" t="s">
        <v>19</v>
      </c>
      <c r="C93" s="11">
        <f t="shared" si="19"/>
        <v>3.375</v>
      </c>
      <c r="D93" s="12">
        <f t="shared" si="20"/>
        <v>4</v>
      </c>
      <c r="E93" s="16">
        <v>4</v>
      </c>
      <c r="F93" s="16">
        <v>1</v>
      </c>
      <c r="G93" s="16">
        <v>1</v>
      </c>
      <c r="H93" s="16">
        <v>1</v>
      </c>
      <c r="I93" s="16">
        <v>3</v>
      </c>
      <c r="J93" s="16">
        <v>4</v>
      </c>
      <c r="K93" s="16">
        <v>5</v>
      </c>
      <c r="L93" s="16">
        <v>5</v>
      </c>
      <c r="M93" s="16">
        <v>4</v>
      </c>
      <c r="N93" s="16">
        <v>4</v>
      </c>
      <c r="O93" s="25">
        <v>3</v>
      </c>
      <c r="P93" s="6"/>
    </row>
    <row r="94" spans="1:16" x14ac:dyDescent="0.2">
      <c r="A94" s="34" t="s">
        <v>2554</v>
      </c>
      <c r="B94" s="24" t="s">
        <v>17</v>
      </c>
      <c r="C94" s="11">
        <f t="shared" si="19"/>
        <v>3.3611111111111107</v>
      </c>
      <c r="D94" s="12">
        <f t="shared" si="20"/>
        <v>3</v>
      </c>
      <c r="E94" s="16">
        <v>4</v>
      </c>
      <c r="F94" s="16">
        <v>3</v>
      </c>
      <c r="G94" s="16">
        <v>2</v>
      </c>
      <c r="H94" s="16">
        <v>3</v>
      </c>
      <c r="I94" s="16">
        <v>3</v>
      </c>
      <c r="J94" s="16">
        <v>3</v>
      </c>
      <c r="K94" s="16">
        <v>3</v>
      </c>
      <c r="L94" s="16">
        <v>1</v>
      </c>
      <c r="M94" s="16">
        <v>4</v>
      </c>
      <c r="N94" s="16">
        <v>4</v>
      </c>
      <c r="O94" s="25">
        <v>3</v>
      </c>
      <c r="P94" s="6"/>
    </row>
    <row r="95" spans="1:16" x14ac:dyDescent="0.2">
      <c r="A95" s="34" t="s">
        <v>1465</v>
      </c>
      <c r="B95" s="24" t="s">
        <v>19</v>
      </c>
      <c r="C95" s="11">
        <f t="shared" si="19"/>
        <v>3.3472222222222228</v>
      </c>
      <c r="D95" s="12">
        <f t="shared" si="20"/>
        <v>3</v>
      </c>
      <c r="E95" s="16">
        <v>3</v>
      </c>
      <c r="F95" s="16">
        <v>4</v>
      </c>
      <c r="G95" s="16">
        <v>3</v>
      </c>
      <c r="H95" s="16">
        <v>3</v>
      </c>
      <c r="I95" s="16">
        <v>4</v>
      </c>
      <c r="J95" s="16">
        <v>4</v>
      </c>
      <c r="K95" s="16">
        <v>4</v>
      </c>
      <c r="L95" s="16">
        <v>3</v>
      </c>
      <c r="M95" s="16">
        <v>4</v>
      </c>
      <c r="N95" s="16">
        <v>3</v>
      </c>
      <c r="O95" s="25">
        <v>3</v>
      </c>
      <c r="P95" s="6"/>
    </row>
    <row r="96" spans="1:16" x14ac:dyDescent="0.2">
      <c r="A96" s="34" t="s">
        <v>368</v>
      </c>
      <c r="B96" s="24" t="s">
        <v>16</v>
      </c>
      <c r="C96" s="11">
        <f t="shared" si="19"/>
        <v>3.3472222222222228</v>
      </c>
      <c r="D96" s="12">
        <f t="shared" si="20"/>
        <v>3</v>
      </c>
      <c r="E96" s="16">
        <v>3</v>
      </c>
      <c r="F96" s="16">
        <v>3</v>
      </c>
      <c r="G96" s="16">
        <v>3</v>
      </c>
      <c r="H96" s="16">
        <v>4</v>
      </c>
      <c r="I96" s="16">
        <v>3</v>
      </c>
      <c r="J96" s="16">
        <v>3</v>
      </c>
      <c r="K96" s="16">
        <v>1</v>
      </c>
      <c r="L96" s="16">
        <v>4</v>
      </c>
      <c r="M96" s="16">
        <v>4</v>
      </c>
      <c r="N96" s="16">
        <v>4</v>
      </c>
      <c r="O96" s="25">
        <v>3</v>
      </c>
      <c r="P96" s="6"/>
    </row>
    <row r="97" spans="1:16" x14ac:dyDescent="0.2">
      <c r="A97" s="34" t="s">
        <v>1941</v>
      </c>
      <c r="B97" s="24" t="s">
        <v>17</v>
      </c>
      <c r="C97" s="11">
        <f t="shared" si="19"/>
        <v>3.3333333333333335</v>
      </c>
      <c r="D97" s="12">
        <f t="shared" si="20"/>
        <v>4</v>
      </c>
      <c r="E97" s="16">
        <v>3</v>
      </c>
      <c r="F97" s="16">
        <v>4</v>
      </c>
      <c r="G97" s="16">
        <v>3</v>
      </c>
      <c r="H97" s="16">
        <v>2</v>
      </c>
      <c r="I97" s="16">
        <v>4</v>
      </c>
      <c r="J97" s="16">
        <v>4</v>
      </c>
      <c r="K97" s="16">
        <v>4</v>
      </c>
      <c r="L97" s="16">
        <v>4</v>
      </c>
      <c r="M97" s="16">
        <v>3</v>
      </c>
      <c r="N97" s="16">
        <v>5</v>
      </c>
      <c r="O97" s="25">
        <v>2</v>
      </c>
      <c r="P97" s="6"/>
    </row>
    <row r="98" spans="1:16" x14ac:dyDescent="0.2">
      <c r="A98" s="34" t="s">
        <v>2463</v>
      </c>
      <c r="B98" s="24" t="s">
        <v>18</v>
      </c>
      <c r="C98" s="11">
        <f t="shared" si="19"/>
        <v>3.3333333333333335</v>
      </c>
      <c r="D98" s="12">
        <f t="shared" si="20"/>
        <v>4</v>
      </c>
      <c r="E98" s="16">
        <v>1</v>
      </c>
      <c r="F98" s="16">
        <v>4</v>
      </c>
      <c r="G98" s="16">
        <v>4</v>
      </c>
      <c r="H98" s="16">
        <v>4</v>
      </c>
      <c r="I98" s="16">
        <v>4</v>
      </c>
      <c r="J98" s="16">
        <v>4</v>
      </c>
      <c r="K98" s="16">
        <v>4</v>
      </c>
      <c r="L98" s="16">
        <v>4</v>
      </c>
      <c r="M98" s="16">
        <v>4</v>
      </c>
      <c r="N98" s="16">
        <v>4</v>
      </c>
      <c r="O98" s="25">
        <v>3</v>
      </c>
      <c r="P98" s="6"/>
    </row>
    <row r="99" spans="1:16" x14ac:dyDescent="0.2">
      <c r="A99" s="34" t="s">
        <v>2475</v>
      </c>
      <c r="B99" s="24" t="s">
        <v>18</v>
      </c>
      <c r="C99" s="11">
        <f t="shared" si="19"/>
        <v>3.3333333333333335</v>
      </c>
      <c r="D99" s="12">
        <f t="shared" si="20"/>
        <v>4</v>
      </c>
      <c r="E99" s="16">
        <v>1</v>
      </c>
      <c r="F99" s="16">
        <v>4</v>
      </c>
      <c r="G99" s="16">
        <v>4</v>
      </c>
      <c r="H99" s="16">
        <v>4</v>
      </c>
      <c r="I99" s="16">
        <v>4</v>
      </c>
      <c r="J99" s="16">
        <v>4</v>
      </c>
      <c r="K99" s="16">
        <v>4</v>
      </c>
      <c r="L99" s="16">
        <v>4</v>
      </c>
      <c r="M99" s="16">
        <v>4</v>
      </c>
      <c r="N99" s="16">
        <v>4</v>
      </c>
      <c r="O99" s="25">
        <v>3</v>
      </c>
      <c r="P99" s="6"/>
    </row>
    <row r="100" spans="1:16" x14ac:dyDescent="0.2">
      <c r="A100" s="34" t="s">
        <v>39</v>
      </c>
      <c r="B100" s="24" t="s">
        <v>18</v>
      </c>
      <c r="C100" s="11">
        <f t="shared" si="19"/>
        <v>3.3333333333333335</v>
      </c>
      <c r="D100" s="12">
        <f t="shared" si="20"/>
        <v>4</v>
      </c>
      <c r="E100" s="16">
        <v>4</v>
      </c>
      <c r="F100" s="16">
        <v>3</v>
      </c>
      <c r="G100" s="16">
        <v>3</v>
      </c>
      <c r="H100" s="16">
        <v>3</v>
      </c>
      <c r="I100" s="16">
        <v>5</v>
      </c>
      <c r="J100" s="16">
        <v>4</v>
      </c>
      <c r="K100" s="16">
        <v>2</v>
      </c>
      <c r="L100" s="16">
        <v>5</v>
      </c>
      <c r="M100" s="16">
        <v>4</v>
      </c>
      <c r="N100" s="16">
        <v>1</v>
      </c>
      <c r="O100" s="25">
        <v>4</v>
      </c>
      <c r="P100" s="6"/>
    </row>
    <row r="101" spans="1:16" x14ac:dyDescent="0.2">
      <c r="A101" s="34" t="s">
        <v>1364</v>
      </c>
      <c r="B101" s="24" t="s">
        <v>19</v>
      </c>
      <c r="C101" s="11">
        <f t="shared" si="19"/>
        <v>3.3333333333333335</v>
      </c>
      <c r="D101" s="12">
        <f t="shared" si="20"/>
        <v>2</v>
      </c>
      <c r="E101" s="16">
        <v>4</v>
      </c>
      <c r="F101" s="16">
        <v>1</v>
      </c>
      <c r="G101" s="16">
        <v>1</v>
      </c>
      <c r="H101" s="16">
        <v>1</v>
      </c>
      <c r="I101" s="16">
        <v>4</v>
      </c>
      <c r="J101" s="16">
        <v>1</v>
      </c>
      <c r="K101" s="16">
        <v>2</v>
      </c>
      <c r="L101" s="16">
        <v>1</v>
      </c>
      <c r="M101" s="16">
        <v>5</v>
      </c>
      <c r="N101" s="16">
        <v>4</v>
      </c>
      <c r="O101" s="25">
        <v>4</v>
      </c>
      <c r="P101" s="6"/>
    </row>
    <row r="102" spans="1:16" x14ac:dyDescent="0.2">
      <c r="A102" s="34" t="s">
        <v>1534</v>
      </c>
      <c r="B102" s="24" t="s">
        <v>19</v>
      </c>
      <c r="C102" s="11">
        <f t="shared" si="19"/>
        <v>3.3194444444444442</v>
      </c>
      <c r="D102" s="12">
        <f t="shared" si="20"/>
        <v>3</v>
      </c>
      <c r="E102" s="16">
        <v>3</v>
      </c>
      <c r="F102" s="16">
        <v>3</v>
      </c>
      <c r="G102" s="16">
        <v>2</v>
      </c>
      <c r="H102" s="16">
        <v>3</v>
      </c>
      <c r="I102" s="16">
        <v>4</v>
      </c>
      <c r="J102" s="16">
        <v>4</v>
      </c>
      <c r="K102" s="16">
        <v>4</v>
      </c>
      <c r="L102" s="16">
        <v>5</v>
      </c>
      <c r="M102" s="16">
        <v>3</v>
      </c>
      <c r="N102" s="16">
        <v>3</v>
      </c>
      <c r="O102" s="25">
        <v>4</v>
      </c>
      <c r="P102" s="6"/>
    </row>
    <row r="103" spans="1:16" x14ac:dyDescent="0.2">
      <c r="A103" s="34" t="s">
        <v>1156</v>
      </c>
      <c r="B103" s="24" t="s">
        <v>19</v>
      </c>
      <c r="C103" s="11">
        <f t="shared" si="19"/>
        <v>3.3055555555555558</v>
      </c>
      <c r="D103" s="12">
        <f t="shared" si="20"/>
        <v>3</v>
      </c>
      <c r="E103" s="16">
        <v>3</v>
      </c>
      <c r="F103" s="16">
        <v>4</v>
      </c>
      <c r="G103" s="16">
        <v>2</v>
      </c>
      <c r="H103" s="16">
        <v>4</v>
      </c>
      <c r="I103" s="16">
        <v>3</v>
      </c>
      <c r="J103" s="16">
        <v>3</v>
      </c>
      <c r="K103" s="16">
        <v>4</v>
      </c>
      <c r="L103" s="16">
        <v>4</v>
      </c>
      <c r="M103" s="16">
        <v>4</v>
      </c>
      <c r="N103" s="16">
        <v>3</v>
      </c>
      <c r="O103" s="25">
        <v>3</v>
      </c>
      <c r="P103" s="6"/>
    </row>
    <row r="104" spans="1:16" x14ac:dyDescent="0.2">
      <c r="A104" s="34" t="s">
        <v>2084</v>
      </c>
      <c r="B104" s="24" t="s">
        <v>19</v>
      </c>
      <c r="C104" s="11">
        <f t="shared" si="19"/>
        <v>3.3055555555555558</v>
      </c>
      <c r="D104" s="12">
        <f t="shared" si="20"/>
        <v>3</v>
      </c>
      <c r="E104" s="16">
        <v>4</v>
      </c>
      <c r="F104" s="16">
        <v>2</v>
      </c>
      <c r="G104" s="16">
        <v>2</v>
      </c>
      <c r="H104" s="16">
        <v>3</v>
      </c>
      <c r="I104" s="16">
        <v>4</v>
      </c>
      <c r="J104" s="16">
        <v>4</v>
      </c>
      <c r="K104" s="16">
        <v>1</v>
      </c>
      <c r="L104" s="16">
        <v>5</v>
      </c>
      <c r="M104" s="16">
        <v>4</v>
      </c>
      <c r="N104" s="16">
        <v>3</v>
      </c>
      <c r="O104" s="25">
        <v>3</v>
      </c>
      <c r="P104" s="6"/>
    </row>
    <row r="105" spans="1:16" x14ac:dyDescent="0.2">
      <c r="A105" s="34" t="s">
        <v>2365</v>
      </c>
      <c r="B105" s="24" t="s">
        <v>19</v>
      </c>
      <c r="C105" s="11">
        <f t="shared" si="19"/>
        <v>3.2916666666666665</v>
      </c>
      <c r="D105" s="12">
        <f t="shared" si="20"/>
        <v>3</v>
      </c>
      <c r="E105" s="16">
        <v>1</v>
      </c>
      <c r="F105" s="16">
        <v>3</v>
      </c>
      <c r="G105" s="16">
        <v>3</v>
      </c>
      <c r="H105" s="16">
        <v>3</v>
      </c>
      <c r="I105" s="16">
        <v>5</v>
      </c>
      <c r="J105" s="16">
        <v>5</v>
      </c>
      <c r="K105" s="16">
        <v>4</v>
      </c>
      <c r="L105" s="16">
        <v>1</v>
      </c>
      <c r="M105" s="16">
        <v>4</v>
      </c>
      <c r="N105" s="16">
        <v>5</v>
      </c>
      <c r="O105" s="25">
        <v>3</v>
      </c>
      <c r="P105" s="6"/>
    </row>
    <row r="106" spans="1:16" x14ac:dyDescent="0.2">
      <c r="A106" s="34" t="s">
        <v>757</v>
      </c>
      <c r="B106" s="24" t="s">
        <v>17</v>
      </c>
      <c r="C106" s="11">
        <f t="shared" si="19"/>
        <v>3.2777777777777772</v>
      </c>
      <c r="D106" s="12">
        <f t="shared" si="20"/>
        <v>4</v>
      </c>
      <c r="E106" s="16">
        <v>3</v>
      </c>
      <c r="F106" s="16">
        <v>4</v>
      </c>
      <c r="G106" s="16">
        <v>3</v>
      </c>
      <c r="H106" s="16">
        <v>4</v>
      </c>
      <c r="I106" s="16">
        <v>4</v>
      </c>
      <c r="J106" s="16">
        <v>4</v>
      </c>
      <c r="K106" s="16">
        <v>4</v>
      </c>
      <c r="L106" s="16">
        <v>4</v>
      </c>
      <c r="M106" s="16">
        <v>3</v>
      </c>
      <c r="N106" s="16">
        <v>2</v>
      </c>
      <c r="O106" s="25">
        <v>4</v>
      </c>
      <c r="P106" s="6"/>
    </row>
    <row r="107" spans="1:16" x14ac:dyDescent="0.2">
      <c r="A107" s="34" t="s">
        <v>1061</v>
      </c>
      <c r="B107" s="24" t="s">
        <v>18</v>
      </c>
      <c r="C107" s="11">
        <f t="shared" si="19"/>
        <v>3.2777777777777772</v>
      </c>
      <c r="D107" s="12">
        <f t="shared" si="20"/>
        <v>3</v>
      </c>
      <c r="E107" s="16">
        <v>3</v>
      </c>
      <c r="F107" s="16">
        <v>3</v>
      </c>
      <c r="G107" s="16">
        <v>2</v>
      </c>
      <c r="H107" s="16">
        <v>3</v>
      </c>
      <c r="I107" s="16">
        <v>3</v>
      </c>
      <c r="J107" s="16">
        <v>3</v>
      </c>
      <c r="K107" s="16">
        <v>3</v>
      </c>
      <c r="L107" s="16">
        <v>3</v>
      </c>
      <c r="M107" s="16">
        <v>4</v>
      </c>
      <c r="N107" s="16">
        <v>4</v>
      </c>
      <c r="O107" s="25">
        <v>3</v>
      </c>
      <c r="P107" s="6"/>
    </row>
    <row r="108" spans="1:16" x14ac:dyDescent="0.2">
      <c r="A108" s="34" t="s">
        <v>850</v>
      </c>
      <c r="B108" s="24" t="s">
        <v>16</v>
      </c>
      <c r="C108" s="11">
        <f t="shared" si="19"/>
        <v>3.2777777777777772</v>
      </c>
      <c r="D108" s="12">
        <f t="shared" si="20"/>
        <v>3</v>
      </c>
      <c r="E108" s="16">
        <v>3</v>
      </c>
      <c r="F108" s="16">
        <v>3</v>
      </c>
      <c r="G108" s="16">
        <v>2</v>
      </c>
      <c r="H108" s="16">
        <v>3</v>
      </c>
      <c r="I108" s="16">
        <v>3</v>
      </c>
      <c r="J108" s="16">
        <v>3</v>
      </c>
      <c r="K108" s="16">
        <v>3</v>
      </c>
      <c r="L108" s="16">
        <v>3</v>
      </c>
      <c r="M108" s="16">
        <v>3</v>
      </c>
      <c r="N108" s="16">
        <v>4</v>
      </c>
      <c r="O108" s="25">
        <v>4</v>
      </c>
      <c r="P108" s="6"/>
    </row>
    <row r="109" spans="1:16" x14ac:dyDescent="0.2">
      <c r="A109" s="34" t="s">
        <v>380</v>
      </c>
      <c r="B109" s="24" t="s">
        <v>18</v>
      </c>
      <c r="C109" s="11">
        <f t="shared" si="19"/>
        <v>3.2777777777777772</v>
      </c>
      <c r="D109" s="12">
        <f t="shared" si="20"/>
        <v>3</v>
      </c>
      <c r="E109" s="16">
        <v>4</v>
      </c>
      <c r="F109" s="16">
        <v>3</v>
      </c>
      <c r="G109" s="16">
        <v>3</v>
      </c>
      <c r="H109" s="16">
        <v>5</v>
      </c>
      <c r="I109" s="16">
        <v>1</v>
      </c>
      <c r="J109" s="16">
        <v>1</v>
      </c>
      <c r="K109" s="16">
        <v>1</v>
      </c>
      <c r="L109" s="16">
        <v>1</v>
      </c>
      <c r="M109" s="16">
        <v>4</v>
      </c>
      <c r="N109" s="16">
        <v>4</v>
      </c>
      <c r="O109" s="25">
        <v>3</v>
      </c>
      <c r="P109" s="6"/>
    </row>
    <row r="110" spans="1:16" x14ac:dyDescent="0.2">
      <c r="A110" s="34" t="s">
        <v>2404</v>
      </c>
      <c r="B110" s="24" t="s">
        <v>19</v>
      </c>
      <c r="C110" s="11">
        <f t="shared" si="19"/>
        <v>3.2638888888888893</v>
      </c>
      <c r="D110" s="12">
        <f t="shared" si="20"/>
        <v>3</v>
      </c>
      <c r="E110" s="16">
        <v>4</v>
      </c>
      <c r="F110" s="16">
        <v>3</v>
      </c>
      <c r="G110" s="16">
        <v>3</v>
      </c>
      <c r="H110" s="16">
        <v>1</v>
      </c>
      <c r="I110" s="16">
        <v>5</v>
      </c>
      <c r="J110" s="16">
        <v>5</v>
      </c>
      <c r="K110" s="16">
        <v>2</v>
      </c>
      <c r="L110" s="16">
        <v>1</v>
      </c>
      <c r="M110" s="16">
        <v>3</v>
      </c>
      <c r="N110" s="16">
        <v>4</v>
      </c>
      <c r="O110" s="25">
        <v>3</v>
      </c>
      <c r="P110" s="6"/>
    </row>
    <row r="111" spans="1:16" x14ac:dyDescent="0.2">
      <c r="A111" s="34" t="s">
        <v>561</v>
      </c>
      <c r="B111" s="24" t="s">
        <v>16</v>
      </c>
      <c r="C111" s="11">
        <f t="shared" si="19"/>
        <v>3.2638888888888893</v>
      </c>
      <c r="D111" s="12">
        <f t="shared" si="20"/>
        <v>3</v>
      </c>
      <c r="E111" s="16">
        <v>3</v>
      </c>
      <c r="F111" s="16">
        <v>3</v>
      </c>
      <c r="G111" s="16">
        <v>3</v>
      </c>
      <c r="H111" s="16">
        <v>4</v>
      </c>
      <c r="I111" s="16">
        <v>2</v>
      </c>
      <c r="J111" s="16">
        <v>2</v>
      </c>
      <c r="K111" s="16">
        <v>1</v>
      </c>
      <c r="L111" s="16">
        <v>4</v>
      </c>
      <c r="M111" s="16">
        <v>4</v>
      </c>
      <c r="N111" s="16">
        <v>4</v>
      </c>
      <c r="O111" s="25">
        <v>3</v>
      </c>
      <c r="P111" s="6"/>
    </row>
    <row r="112" spans="1:16" x14ac:dyDescent="0.2">
      <c r="A112" s="34" t="s">
        <v>1315</v>
      </c>
      <c r="B112" s="24" t="s">
        <v>15</v>
      </c>
      <c r="C112" s="11">
        <f t="shared" si="19"/>
        <v>3.25</v>
      </c>
      <c r="D112" s="12">
        <f t="shared" si="20"/>
        <v>3</v>
      </c>
      <c r="E112" s="16">
        <v>3</v>
      </c>
      <c r="F112" s="16">
        <v>3</v>
      </c>
      <c r="G112" s="16">
        <v>3</v>
      </c>
      <c r="H112" s="16">
        <v>3</v>
      </c>
      <c r="I112" s="16">
        <v>3</v>
      </c>
      <c r="J112" s="16">
        <v>3</v>
      </c>
      <c r="K112" s="16">
        <v>4</v>
      </c>
      <c r="L112" s="16">
        <v>4</v>
      </c>
      <c r="M112" s="16">
        <v>4</v>
      </c>
      <c r="N112" s="16">
        <v>4</v>
      </c>
      <c r="O112" s="25">
        <v>2</v>
      </c>
      <c r="P112" s="6"/>
    </row>
    <row r="113" spans="1:16" x14ac:dyDescent="0.2">
      <c r="A113" s="34" t="s">
        <v>1577</v>
      </c>
      <c r="B113" s="24" t="s">
        <v>19</v>
      </c>
      <c r="C113" s="11">
        <f t="shared" si="19"/>
        <v>3.25</v>
      </c>
      <c r="D113" s="12">
        <f t="shared" si="20"/>
        <v>3</v>
      </c>
      <c r="E113" s="16">
        <v>3</v>
      </c>
      <c r="F113" s="16">
        <v>3</v>
      </c>
      <c r="G113" s="16">
        <v>2</v>
      </c>
      <c r="H113" s="16">
        <v>4</v>
      </c>
      <c r="I113" s="16">
        <v>4</v>
      </c>
      <c r="J113" s="16">
        <v>5</v>
      </c>
      <c r="K113" s="16">
        <v>4</v>
      </c>
      <c r="L113" s="16">
        <v>1</v>
      </c>
      <c r="M113" s="16">
        <v>3</v>
      </c>
      <c r="N113" s="16">
        <v>4</v>
      </c>
      <c r="O113" s="25">
        <v>3</v>
      </c>
      <c r="P113" s="6"/>
    </row>
    <row r="114" spans="1:16" x14ac:dyDescent="0.2">
      <c r="A114" s="34" t="s">
        <v>410</v>
      </c>
      <c r="B114" s="24" t="s">
        <v>16</v>
      </c>
      <c r="C114" s="11">
        <f t="shared" si="19"/>
        <v>3.25</v>
      </c>
      <c r="D114" s="12">
        <f t="shared" si="20"/>
        <v>3</v>
      </c>
      <c r="E114" s="16">
        <v>3</v>
      </c>
      <c r="F114" s="16">
        <v>4</v>
      </c>
      <c r="G114" s="16">
        <v>4</v>
      </c>
      <c r="H114" s="16">
        <v>4</v>
      </c>
      <c r="I114" s="16">
        <v>2</v>
      </c>
      <c r="J114" s="16">
        <v>2</v>
      </c>
      <c r="K114" s="16">
        <v>2</v>
      </c>
      <c r="L114" s="16">
        <v>4</v>
      </c>
      <c r="M114" s="16">
        <v>3</v>
      </c>
      <c r="N114" s="16">
        <v>3</v>
      </c>
      <c r="O114" s="25">
        <v>4</v>
      </c>
      <c r="P114" s="6"/>
    </row>
    <row r="115" spans="1:16" x14ac:dyDescent="0.2">
      <c r="A115" s="34" t="s">
        <v>667</v>
      </c>
      <c r="B115" s="24" t="s">
        <v>18</v>
      </c>
      <c r="C115" s="11">
        <f t="shared" si="19"/>
        <v>3.25</v>
      </c>
      <c r="D115" s="12">
        <f t="shared" si="20"/>
        <v>3</v>
      </c>
      <c r="E115" s="16">
        <v>4</v>
      </c>
      <c r="F115" s="16">
        <v>2</v>
      </c>
      <c r="G115" s="16">
        <v>2</v>
      </c>
      <c r="H115" s="16">
        <v>2</v>
      </c>
      <c r="I115" s="16">
        <v>3</v>
      </c>
      <c r="J115" s="16">
        <v>3</v>
      </c>
      <c r="K115" s="16">
        <v>2</v>
      </c>
      <c r="L115" s="16">
        <v>2</v>
      </c>
      <c r="M115" s="16">
        <v>4</v>
      </c>
      <c r="N115" s="16">
        <v>4</v>
      </c>
      <c r="O115" s="25">
        <v>3</v>
      </c>
      <c r="P115" s="6"/>
    </row>
    <row r="116" spans="1:16" x14ac:dyDescent="0.2">
      <c r="A116" s="34" t="s">
        <v>2140</v>
      </c>
      <c r="B116" s="24" t="s">
        <v>18</v>
      </c>
      <c r="C116" s="11">
        <f t="shared" si="19"/>
        <v>3.2361111111111107</v>
      </c>
      <c r="D116" s="12">
        <f t="shared" si="20"/>
        <v>4</v>
      </c>
      <c r="E116" s="16">
        <v>5</v>
      </c>
      <c r="F116" s="16">
        <v>5</v>
      </c>
      <c r="G116" s="16">
        <v>2</v>
      </c>
      <c r="H116" s="16">
        <v>4</v>
      </c>
      <c r="I116" s="16">
        <v>4</v>
      </c>
      <c r="J116" s="16">
        <v>4</v>
      </c>
      <c r="K116" s="16">
        <v>2</v>
      </c>
      <c r="L116" s="16">
        <v>1</v>
      </c>
      <c r="M116" s="16">
        <v>4</v>
      </c>
      <c r="N116" s="16">
        <v>1</v>
      </c>
      <c r="O116" s="25">
        <v>3</v>
      </c>
      <c r="P116" s="6"/>
    </row>
    <row r="117" spans="1:16" x14ac:dyDescent="0.2">
      <c r="A117" s="34" t="s">
        <v>2216</v>
      </c>
      <c r="B117" s="24" t="s">
        <v>18</v>
      </c>
      <c r="C117" s="11">
        <f t="shared" si="19"/>
        <v>3.2222222222222228</v>
      </c>
      <c r="D117" s="12">
        <f t="shared" si="20"/>
        <v>3</v>
      </c>
      <c r="E117" s="16">
        <v>4</v>
      </c>
      <c r="F117" s="16">
        <v>4</v>
      </c>
      <c r="G117" s="16">
        <v>3</v>
      </c>
      <c r="H117" s="16">
        <v>3</v>
      </c>
      <c r="I117" s="16">
        <v>1</v>
      </c>
      <c r="J117" s="16">
        <v>1</v>
      </c>
      <c r="K117" s="16">
        <v>1</v>
      </c>
      <c r="L117" s="16">
        <v>1</v>
      </c>
      <c r="M117" s="16">
        <v>3</v>
      </c>
      <c r="N117" s="16">
        <v>4</v>
      </c>
      <c r="O117" s="25">
        <v>4</v>
      </c>
      <c r="P117" s="6"/>
    </row>
    <row r="118" spans="1:16" x14ac:dyDescent="0.2">
      <c r="A118" s="34" t="s">
        <v>258</v>
      </c>
      <c r="B118" s="24" t="s">
        <v>18</v>
      </c>
      <c r="C118" s="11">
        <f t="shared" si="19"/>
        <v>3.2222222222222219</v>
      </c>
      <c r="D118" s="12">
        <f t="shared" si="20"/>
        <v>4</v>
      </c>
      <c r="E118" s="16">
        <v>3</v>
      </c>
      <c r="F118" s="16">
        <v>5</v>
      </c>
      <c r="G118" s="16">
        <v>3</v>
      </c>
      <c r="H118" s="16">
        <v>5</v>
      </c>
      <c r="I118" s="16">
        <v>4</v>
      </c>
      <c r="J118" s="16">
        <v>4</v>
      </c>
      <c r="K118" s="16">
        <v>4</v>
      </c>
      <c r="L118" s="16">
        <v>4</v>
      </c>
      <c r="M118" s="16">
        <v>3</v>
      </c>
      <c r="N118" s="16">
        <v>3</v>
      </c>
      <c r="O118" s="25">
        <v>2</v>
      </c>
      <c r="P118" s="6"/>
    </row>
    <row r="119" spans="1:16" x14ac:dyDescent="0.2">
      <c r="A119" s="34" t="s">
        <v>1436</v>
      </c>
      <c r="B119" s="24" t="s">
        <v>19</v>
      </c>
      <c r="C119" s="11">
        <f t="shared" si="19"/>
        <v>3.2083333333333335</v>
      </c>
      <c r="D119" s="12">
        <f t="shared" si="20"/>
        <v>3</v>
      </c>
      <c r="E119" s="16">
        <v>4</v>
      </c>
      <c r="F119" s="16">
        <v>3</v>
      </c>
      <c r="G119" s="16">
        <v>3</v>
      </c>
      <c r="H119" s="16">
        <v>3</v>
      </c>
      <c r="I119" s="16">
        <v>4</v>
      </c>
      <c r="J119" s="16">
        <v>3</v>
      </c>
      <c r="K119" s="16">
        <v>3</v>
      </c>
      <c r="L119" s="16">
        <v>3</v>
      </c>
      <c r="M119" s="16">
        <v>3</v>
      </c>
      <c r="N119" s="16">
        <v>3</v>
      </c>
      <c r="O119" s="25">
        <v>3</v>
      </c>
      <c r="P119" s="6"/>
    </row>
    <row r="120" spans="1:16" x14ac:dyDescent="0.2">
      <c r="A120" s="34" t="s">
        <v>2259</v>
      </c>
      <c r="B120" s="24" t="s">
        <v>15</v>
      </c>
      <c r="C120" s="11">
        <f t="shared" si="19"/>
        <v>3.1805555555555558</v>
      </c>
      <c r="D120" s="12">
        <f t="shared" si="20"/>
        <v>3</v>
      </c>
      <c r="E120" s="16">
        <v>3</v>
      </c>
      <c r="F120" s="16">
        <v>3</v>
      </c>
      <c r="G120" s="16">
        <v>3</v>
      </c>
      <c r="H120" s="16">
        <v>4</v>
      </c>
      <c r="I120" s="16">
        <v>5</v>
      </c>
      <c r="J120" s="16">
        <v>2</v>
      </c>
      <c r="K120" s="16">
        <v>4</v>
      </c>
      <c r="L120" s="16">
        <v>4</v>
      </c>
      <c r="M120" s="16">
        <v>3</v>
      </c>
      <c r="N120" s="16">
        <v>3</v>
      </c>
      <c r="O120" s="25">
        <v>3</v>
      </c>
      <c r="P120" s="6"/>
    </row>
    <row r="121" spans="1:16" x14ac:dyDescent="0.2">
      <c r="A121" s="34" t="s">
        <v>2542</v>
      </c>
      <c r="B121" s="24" t="s">
        <v>19</v>
      </c>
      <c r="C121" s="11">
        <f t="shared" si="19"/>
        <v>3.1805555555555558</v>
      </c>
      <c r="D121" s="12">
        <f t="shared" si="20"/>
        <v>3</v>
      </c>
      <c r="E121" s="16">
        <v>3</v>
      </c>
      <c r="F121" s="16">
        <v>3</v>
      </c>
      <c r="G121" s="16">
        <v>3</v>
      </c>
      <c r="H121" s="16">
        <v>4</v>
      </c>
      <c r="I121" s="16">
        <v>3</v>
      </c>
      <c r="J121" s="16">
        <v>2</v>
      </c>
      <c r="K121" s="16">
        <v>3</v>
      </c>
      <c r="L121" s="16">
        <v>3</v>
      </c>
      <c r="M121" s="16">
        <v>3</v>
      </c>
      <c r="N121" s="16">
        <v>4</v>
      </c>
      <c r="O121" s="25">
        <v>3</v>
      </c>
      <c r="P121" s="6"/>
    </row>
    <row r="122" spans="1:16" x14ac:dyDescent="0.2">
      <c r="A122" s="34" t="s">
        <v>1800</v>
      </c>
      <c r="B122" s="24" t="s">
        <v>19</v>
      </c>
      <c r="C122" s="11">
        <f t="shared" si="19"/>
        <v>3.1666666666666665</v>
      </c>
      <c r="D122" s="12">
        <f t="shared" si="20"/>
        <v>3</v>
      </c>
      <c r="E122" s="16">
        <v>4</v>
      </c>
      <c r="F122" s="16">
        <v>3</v>
      </c>
      <c r="G122" s="16">
        <v>3</v>
      </c>
      <c r="H122" s="16">
        <v>3</v>
      </c>
      <c r="I122" s="16">
        <v>5</v>
      </c>
      <c r="J122" s="16">
        <v>4</v>
      </c>
      <c r="K122" s="16">
        <v>2</v>
      </c>
      <c r="L122" s="16">
        <v>5</v>
      </c>
      <c r="M122" s="16">
        <v>3</v>
      </c>
      <c r="N122" s="16">
        <v>1</v>
      </c>
      <c r="O122" s="25">
        <v>4</v>
      </c>
      <c r="P122" s="6"/>
    </row>
    <row r="123" spans="1:16" x14ac:dyDescent="0.2">
      <c r="A123" s="34" t="s">
        <v>1513</v>
      </c>
      <c r="B123" s="24" t="s">
        <v>19</v>
      </c>
      <c r="C123" s="11">
        <f t="shared" si="19"/>
        <v>3.1666666666666665</v>
      </c>
      <c r="D123" s="12">
        <f t="shared" si="20"/>
        <v>4</v>
      </c>
      <c r="E123" s="16">
        <v>4</v>
      </c>
      <c r="F123" s="16">
        <v>4</v>
      </c>
      <c r="G123" s="16">
        <v>4</v>
      </c>
      <c r="H123" s="16">
        <v>4</v>
      </c>
      <c r="I123" s="16">
        <v>5</v>
      </c>
      <c r="J123" s="16">
        <v>1</v>
      </c>
      <c r="K123" s="16">
        <v>1</v>
      </c>
      <c r="L123" s="16">
        <v>5</v>
      </c>
      <c r="M123" s="16">
        <v>3</v>
      </c>
      <c r="N123" s="16">
        <v>2</v>
      </c>
      <c r="O123" s="25">
        <v>3</v>
      </c>
      <c r="P123" s="6"/>
    </row>
    <row r="124" spans="1:16" x14ac:dyDescent="0.2">
      <c r="A124" s="34" t="s">
        <v>1649</v>
      </c>
      <c r="B124" s="24" t="s">
        <v>16</v>
      </c>
      <c r="C124" s="11">
        <f t="shared" si="19"/>
        <v>3.1666666666666665</v>
      </c>
      <c r="D124" s="12">
        <f t="shared" si="20"/>
        <v>3</v>
      </c>
      <c r="E124" s="16">
        <v>3</v>
      </c>
      <c r="F124" s="16">
        <v>4</v>
      </c>
      <c r="G124" s="16">
        <v>2</v>
      </c>
      <c r="H124" s="16">
        <v>3</v>
      </c>
      <c r="I124" s="16">
        <v>3</v>
      </c>
      <c r="J124" s="16">
        <v>4</v>
      </c>
      <c r="K124" s="16">
        <v>3</v>
      </c>
      <c r="L124" s="16">
        <v>2</v>
      </c>
      <c r="M124" s="16">
        <v>3</v>
      </c>
      <c r="N124" s="16">
        <v>3</v>
      </c>
      <c r="O124" s="25">
        <v>4</v>
      </c>
      <c r="P124" s="6"/>
    </row>
    <row r="125" spans="1:16" x14ac:dyDescent="0.2">
      <c r="A125" s="34" t="s">
        <v>944</v>
      </c>
      <c r="B125" s="24" t="s">
        <v>18</v>
      </c>
      <c r="C125" s="11">
        <f t="shared" si="19"/>
        <v>3.1666666666666665</v>
      </c>
      <c r="D125" s="12">
        <f t="shared" si="20"/>
        <v>3</v>
      </c>
      <c r="E125" s="16">
        <v>4</v>
      </c>
      <c r="F125" s="16">
        <v>2</v>
      </c>
      <c r="G125" s="16">
        <v>2</v>
      </c>
      <c r="H125" s="16">
        <v>2</v>
      </c>
      <c r="I125" s="16">
        <v>3</v>
      </c>
      <c r="J125" s="16">
        <v>5</v>
      </c>
      <c r="K125" s="16">
        <v>3</v>
      </c>
      <c r="L125" s="16">
        <v>1</v>
      </c>
      <c r="M125" s="16">
        <v>4</v>
      </c>
      <c r="N125" s="16">
        <v>4</v>
      </c>
      <c r="O125" s="25">
        <v>2</v>
      </c>
      <c r="P125" s="6"/>
    </row>
    <row r="126" spans="1:16" x14ac:dyDescent="0.2">
      <c r="A126" s="34" t="s">
        <v>116</v>
      </c>
      <c r="B126" s="24" t="s">
        <v>18</v>
      </c>
      <c r="C126" s="11">
        <f t="shared" si="19"/>
        <v>3.1666666666666665</v>
      </c>
      <c r="D126" s="12">
        <f t="shared" si="20"/>
        <v>3</v>
      </c>
      <c r="E126" s="16">
        <v>4</v>
      </c>
      <c r="F126" s="16">
        <v>4</v>
      </c>
      <c r="G126" s="16">
        <v>2</v>
      </c>
      <c r="H126" s="16">
        <v>3</v>
      </c>
      <c r="I126" s="16">
        <v>4</v>
      </c>
      <c r="J126" s="16">
        <v>1</v>
      </c>
      <c r="K126" s="16">
        <v>2</v>
      </c>
      <c r="L126" s="16">
        <v>1</v>
      </c>
      <c r="M126" s="16">
        <v>3</v>
      </c>
      <c r="N126" s="16">
        <v>3</v>
      </c>
      <c r="O126" s="25">
        <v>4</v>
      </c>
      <c r="P126" s="6"/>
    </row>
    <row r="127" spans="1:16" x14ac:dyDescent="0.2">
      <c r="A127" s="34" t="s">
        <v>1852</v>
      </c>
      <c r="B127" s="24" t="s">
        <v>18</v>
      </c>
      <c r="C127" s="11">
        <f t="shared" si="19"/>
        <v>3.1666666666666665</v>
      </c>
      <c r="D127" s="12">
        <f t="shared" si="20"/>
        <v>3</v>
      </c>
      <c r="E127" s="16">
        <v>3</v>
      </c>
      <c r="F127" s="16">
        <v>1</v>
      </c>
      <c r="G127" s="16">
        <v>1</v>
      </c>
      <c r="H127" s="16">
        <v>1</v>
      </c>
      <c r="I127" s="16">
        <v>3</v>
      </c>
      <c r="J127" s="16">
        <v>3</v>
      </c>
      <c r="K127" s="16">
        <v>5</v>
      </c>
      <c r="L127" s="16">
        <v>5</v>
      </c>
      <c r="M127" s="16">
        <v>3</v>
      </c>
      <c r="N127" s="16">
        <v>3</v>
      </c>
      <c r="O127" s="25">
        <v>5</v>
      </c>
      <c r="P127" s="6"/>
    </row>
    <row r="128" spans="1:16" x14ac:dyDescent="0.2">
      <c r="A128" s="34" t="s">
        <v>1997</v>
      </c>
      <c r="B128" s="24" t="s">
        <v>17</v>
      </c>
      <c r="C128" s="11">
        <f t="shared" si="19"/>
        <v>3.1666666666666665</v>
      </c>
      <c r="D128" s="12">
        <f t="shared" si="20"/>
        <v>3</v>
      </c>
      <c r="E128" s="16">
        <v>3</v>
      </c>
      <c r="F128" s="16">
        <v>4</v>
      </c>
      <c r="G128" s="16">
        <v>4</v>
      </c>
      <c r="H128" s="16">
        <v>4</v>
      </c>
      <c r="I128" s="16">
        <v>1</v>
      </c>
      <c r="J128" s="16">
        <v>1</v>
      </c>
      <c r="K128" s="16">
        <v>1</v>
      </c>
      <c r="L128" s="16">
        <v>1</v>
      </c>
      <c r="M128" s="16">
        <v>4</v>
      </c>
      <c r="N128" s="16">
        <v>3</v>
      </c>
      <c r="O128" s="25">
        <v>4</v>
      </c>
      <c r="P128" s="6"/>
    </row>
    <row r="129" spans="1:16" x14ac:dyDescent="0.2">
      <c r="A129" s="34" t="s">
        <v>829</v>
      </c>
      <c r="B129" s="24" t="s">
        <v>17</v>
      </c>
      <c r="C129" s="11">
        <f t="shared" si="19"/>
        <v>3.125</v>
      </c>
      <c r="D129" s="12">
        <f t="shared" si="20"/>
        <v>3</v>
      </c>
      <c r="E129" s="16">
        <v>3</v>
      </c>
      <c r="F129" s="16">
        <v>4</v>
      </c>
      <c r="G129" s="16">
        <v>1</v>
      </c>
      <c r="H129" s="16">
        <v>4</v>
      </c>
      <c r="I129" s="16">
        <v>3</v>
      </c>
      <c r="J129" s="16">
        <v>3</v>
      </c>
      <c r="K129" s="16">
        <v>3</v>
      </c>
      <c r="L129" s="16">
        <v>2</v>
      </c>
      <c r="M129" s="16">
        <v>4</v>
      </c>
      <c r="N129" s="16">
        <v>3</v>
      </c>
      <c r="O129" s="25">
        <v>3</v>
      </c>
      <c r="P129" s="6"/>
    </row>
    <row r="130" spans="1:16" x14ac:dyDescent="0.2">
      <c r="A130" s="34" t="s">
        <v>2510</v>
      </c>
      <c r="B130" s="24" t="s">
        <v>18</v>
      </c>
      <c r="C130" s="11">
        <f t="shared" si="19"/>
        <v>3.125</v>
      </c>
      <c r="D130" s="12">
        <f t="shared" si="20"/>
        <v>4</v>
      </c>
      <c r="E130" s="16">
        <v>1</v>
      </c>
      <c r="F130" s="16">
        <v>4</v>
      </c>
      <c r="G130" s="16">
        <v>4</v>
      </c>
      <c r="H130" s="16">
        <v>4</v>
      </c>
      <c r="I130" s="16">
        <v>4</v>
      </c>
      <c r="J130" s="16">
        <v>3</v>
      </c>
      <c r="K130" s="16">
        <v>4</v>
      </c>
      <c r="L130" s="16">
        <v>4</v>
      </c>
      <c r="M130" s="16">
        <v>4</v>
      </c>
      <c r="N130" s="16">
        <v>3</v>
      </c>
      <c r="O130" s="25">
        <v>3</v>
      </c>
      <c r="P130" s="6"/>
    </row>
    <row r="131" spans="1:16" x14ac:dyDescent="0.2">
      <c r="A131" s="34" t="s">
        <v>805</v>
      </c>
      <c r="B131" s="24" t="s">
        <v>19</v>
      </c>
      <c r="C131" s="11">
        <f t="shared" si="19"/>
        <v>3.1111111111111107</v>
      </c>
      <c r="D131" s="12">
        <f t="shared" si="20"/>
        <v>3</v>
      </c>
      <c r="E131" s="16">
        <v>3</v>
      </c>
      <c r="F131" s="16">
        <v>3</v>
      </c>
      <c r="G131" s="16">
        <v>2</v>
      </c>
      <c r="H131" s="16">
        <v>3</v>
      </c>
      <c r="I131" s="16">
        <v>4</v>
      </c>
      <c r="J131" s="16">
        <v>2</v>
      </c>
      <c r="K131" s="16">
        <v>1</v>
      </c>
      <c r="L131" s="16">
        <v>5</v>
      </c>
      <c r="M131" s="16">
        <v>4</v>
      </c>
      <c r="N131" s="16">
        <v>4</v>
      </c>
      <c r="O131" s="25">
        <v>2</v>
      </c>
      <c r="P131" s="6"/>
    </row>
    <row r="132" spans="1:16" x14ac:dyDescent="0.2">
      <c r="A132" s="34" t="s">
        <v>1986</v>
      </c>
      <c r="B132" s="24" t="s">
        <v>19</v>
      </c>
      <c r="C132" s="11">
        <f t="shared" si="19"/>
        <v>3.0694444444444446</v>
      </c>
      <c r="D132" s="12">
        <f t="shared" si="20"/>
        <v>3</v>
      </c>
      <c r="E132" s="16">
        <v>3</v>
      </c>
      <c r="F132" s="16">
        <v>2</v>
      </c>
      <c r="G132" s="16">
        <v>1</v>
      </c>
      <c r="H132" s="16">
        <v>2</v>
      </c>
      <c r="I132" s="16">
        <v>5</v>
      </c>
      <c r="J132" s="16">
        <v>5</v>
      </c>
      <c r="K132" s="16">
        <v>3</v>
      </c>
      <c r="L132" s="16">
        <v>2</v>
      </c>
      <c r="M132" s="16">
        <v>4</v>
      </c>
      <c r="N132" s="16">
        <v>4</v>
      </c>
      <c r="O132" s="25">
        <v>2</v>
      </c>
      <c r="P132" s="6"/>
    </row>
    <row r="133" spans="1:16" x14ac:dyDescent="0.2">
      <c r="A133" s="34" t="s">
        <v>549</v>
      </c>
      <c r="B133" s="24" t="s">
        <v>19</v>
      </c>
      <c r="C133" s="11">
        <f t="shared" si="19"/>
        <v>3.0694444444444442</v>
      </c>
      <c r="D133" s="12">
        <f t="shared" si="20"/>
        <v>3</v>
      </c>
      <c r="E133" s="16">
        <v>3</v>
      </c>
      <c r="F133" s="16">
        <v>5</v>
      </c>
      <c r="G133" s="16">
        <v>2</v>
      </c>
      <c r="H133" s="16">
        <v>4</v>
      </c>
      <c r="I133" s="16">
        <v>3</v>
      </c>
      <c r="J133" s="16">
        <v>5</v>
      </c>
      <c r="K133" s="16">
        <v>4</v>
      </c>
      <c r="L133" s="16">
        <v>3</v>
      </c>
      <c r="M133" s="16">
        <v>3</v>
      </c>
      <c r="N133" s="16">
        <v>4</v>
      </c>
      <c r="O133" s="25">
        <v>1</v>
      </c>
      <c r="P133" s="6"/>
    </row>
    <row r="134" spans="1:16" x14ac:dyDescent="0.2">
      <c r="A134" s="34" t="s">
        <v>1726</v>
      </c>
      <c r="B134" s="24" t="s">
        <v>19</v>
      </c>
      <c r="C134" s="11">
        <f t="shared" si="19"/>
        <v>3.0555555555555558</v>
      </c>
      <c r="D134" s="12">
        <f t="shared" si="20"/>
        <v>4</v>
      </c>
      <c r="E134" s="16">
        <v>3</v>
      </c>
      <c r="F134" s="16">
        <v>4</v>
      </c>
      <c r="G134" s="16">
        <v>4</v>
      </c>
      <c r="H134" s="16">
        <v>2</v>
      </c>
      <c r="I134" s="16">
        <v>5</v>
      </c>
      <c r="J134" s="16">
        <v>5</v>
      </c>
      <c r="K134" s="16">
        <v>5</v>
      </c>
      <c r="L134" s="16">
        <v>5</v>
      </c>
      <c r="M134" s="16">
        <v>4</v>
      </c>
      <c r="N134" s="16">
        <v>1</v>
      </c>
      <c r="O134" s="25">
        <v>2</v>
      </c>
      <c r="P134" s="6"/>
    </row>
    <row r="135" spans="1:16" x14ac:dyDescent="0.2">
      <c r="A135" s="34" t="s">
        <v>2104</v>
      </c>
      <c r="B135" s="24" t="s">
        <v>17</v>
      </c>
      <c r="C135" s="11">
        <f t="shared" si="19"/>
        <v>3.0555555555555558</v>
      </c>
      <c r="D135" s="12">
        <f t="shared" si="20"/>
        <v>3</v>
      </c>
      <c r="E135" s="16">
        <v>2</v>
      </c>
      <c r="F135" s="16">
        <v>4</v>
      </c>
      <c r="G135" s="16">
        <v>3</v>
      </c>
      <c r="H135" s="16">
        <v>3</v>
      </c>
      <c r="I135" s="16">
        <v>3</v>
      </c>
      <c r="J135" s="16">
        <v>3</v>
      </c>
      <c r="K135" s="16">
        <v>5</v>
      </c>
      <c r="L135" s="16">
        <v>1</v>
      </c>
      <c r="M135" s="16">
        <v>4</v>
      </c>
      <c r="N135" s="16">
        <v>2</v>
      </c>
      <c r="O135" s="25">
        <v>4</v>
      </c>
      <c r="P135" s="6"/>
    </row>
    <row r="136" spans="1:16" x14ac:dyDescent="0.2">
      <c r="A136" s="34" t="s">
        <v>2183</v>
      </c>
      <c r="B136" s="24" t="s">
        <v>19</v>
      </c>
      <c r="C136" s="11">
        <f t="shared" si="19"/>
        <v>3.0555555555555558</v>
      </c>
      <c r="D136" s="12">
        <f t="shared" si="20"/>
        <v>3</v>
      </c>
      <c r="E136" s="16">
        <v>4</v>
      </c>
      <c r="F136" s="16">
        <v>2</v>
      </c>
      <c r="G136" s="16">
        <v>2</v>
      </c>
      <c r="H136" s="16">
        <v>3</v>
      </c>
      <c r="I136" s="16">
        <v>3</v>
      </c>
      <c r="J136" s="16">
        <v>4</v>
      </c>
      <c r="K136" s="16">
        <v>2</v>
      </c>
      <c r="L136" s="16">
        <v>3</v>
      </c>
      <c r="M136" s="16">
        <v>3</v>
      </c>
      <c r="N136" s="16">
        <v>3</v>
      </c>
      <c r="O136" s="25">
        <v>3</v>
      </c>
      <c r="P136" s="6"/>
    </row>
    <row r="137" spans="1:16" x14ac:dyDescent="0.2">
      <c r="A137" s="34" t="s">
        <v>398</v>
      </c>
      <c r="B137" s="24" t="s">
        <v>19</v>
      </c>
      <c r="C137" s="11">
        <f t="shared" si="19"/>
        <v>3.0555555555555558</v>
      </c>
      <c r="D137" s="12">
        <f t="shared" si="20"/>
        <v>3</v>
      </c>
      <c r="E137" s="16">
        <v>3</v>
      </c>
      <c r="F137" s="16">
        <v>3</v>
      </c>
      <c r="G137" s="16">
        <v>1</v>
      </c>
      <c r="H137" s="16">
        <v>3</v>
      </c>
      <c r="I137" s="16">
        <v>5</v>
      </c>
      <c r="J137" s="16">
        <v>4</v>
      </c>
      <c r="K137" s="16">
        <v>2</v>
      </c>
      <c r="L137" s="16">
        <v>1</v>
      </c>
      <c r="M137" s="16">
        <v>4</v>
      </c>
      <c r="N137" s="16">
        <v>2</v>
      </c>
      <c r="O137" s="25">
        <v>4</v>
      </c>
      <c r="P137" s="6"/>
    </row>
    <row r="138" spans="1:16" x14ac:dyDescent="0.2">
      <c r="A138" s="34" t="s">
        <v>2630</v>
      </c>
      <c r="B138" s="24" t="s">
        <v>17</v>
      </c>
      <c r="C138" s="11">
        <f t="shared" si="19"/>
        <v>3.0555555555555558</v>
      </c>
      <c r="D138" s="12">
        <f t="shared" si="20"/>
        <v>3</v>
      </c>
      <c r="E138" s="16">
        <v>4</v>
      </c>
      <c r="F138" s="16">
        <v>3</v>
      </c>
      <c r="G138" s="16">
        <v>3</v>
      </c>
      <c r="H138" s="16">
        <v>4</v>
      </c>
      <c r="I138" s="16">
        <v>1</v>
      </c>
      <c r="J138" s="16">
        <v>1</v>
      </c>
      <c r="K138" s="16">
        <v>1</v>
      </c>
      <c r="L138" s="16">
        <v>1</v>
      </c>
      <c r="M138" s="16">
        <v>4</v>
      </c>
      <c r="N138" s="16">
        <v>4</v>
      </c>
      <c r="O138" s="25">
        <v>2</v>
      </c>
      <c r="P138" s="6"/>
    </row>
    <row r="139" spans="1:16" x14ac:dyDescent="0.2">
      <c r="A139" s="34" t="s">
        <v>2016</v>
      </c>
      <c r="B139" s="24" t="s">
        <v>17</v>
      </c>
      <c r="C139" s="11">
        <f t="shared" si="19"/>
        <v>3.0555555555555558</v>
      </c>
      <c r="D139" s="12">
        <f t="shared" si="20"/>
        <v>2</v>
      </c>
      <c r="E139" s="16">
        <v>2</v>
      </c>
      <c r="F139" s="16">
        <v>3</v>
      </c>
      <c r="G139" s="16">
        <v>2</v>
      </c>
      <c r="H139" s="16">
        <v>5</v>
      </c>
      <c r="I139" s="16">
        <v>1</v>
      </c>
      <c r="J139" s="16">
        <v>1</v>
      </c>
      <c r="K139" s="16">
        <v>1</v>
      </c>
      <c r="L139" s="16">
        <v>1</v>
      </c>
      <c r="M139" s="16">
        <v>3</v>
      </c>
      <c r="N139" s="16">
        <v>4</v>
      </c>
      <c r="O139" s="25">
        <v>5</v>
      </c>
      <c r="P139" s="6"/>
    </row>
    <row r="140" spans="1:16" x14ac:dyDescent="0.2">
      <c r="A140" s="34" t="s">
        <v>75</v>
      </c>
      <c r="B140" s="24" t="s">
        <v>17</v>
      </c>
      <c r="C140" s="11">
        <f t="shared" si="19"/>
        <v>3.0555555555555558</v>
      </c>
      <c r="D140" s="12">
        <f t="shared" si="20"/>
        <v>3</v>
      </c>
      <c r="E140" s="16">
        <v>3</v>
      </c>
      <c r="F140" s="16">
        <v>3</v>
      </c>
      <c r="G140" s="16">
        <v>3</v>
      </c>
      <c r="H140" s="16">
        <v>4</v>
      </c>
      <c r="I140" s="16">
        <v>1</v>
      </c>
      <c r="J140" s="16">
        <v>1</v>
      </c>
      <c r="K140" s="16">
        <v>1</v>
      </c>
      <c r="L140" s="16">
        <v>1</v>
      </c>
      <c r="M140" s="16">
        <v>4</v>
      </c>
      <c r="N140" s="16">
        <v>3</v>
      </c>
      <c r="O140" s="25">
        <v>4</v>
      </c>
      <c r="P140" s="6"/>
    </row>
    <row r="141" spans="1:16" x14ac:dyDescent="0.2">
      <c r="A141" s="34" t="s">
        <v>1269</v>
      </c>
      <c r="B141" s="24" t="s">
        <v>18</v>
      </c>
      <c r="C141" s="11">
        <f t="shared" si="19"/>
        <v>3.0416666666666665</v>
      </c>
      <c r="D141" s="12">
        <f t="shared" si="20"/>
        <v>3</v>
      </c>
      <c r="E141" s="16">
        <v>3</v>
      </c>
      <c r="F141" s="16">
        <v>3</v>
      </c>
      <c r="G141" s="16">
        <v>3</v>
      </c>
      <c r="H141" s="16">
        <v>3</v>
      </c>
      <c r="I141" s="16">
        <v>4</v>
      </c>
      <c r="J141" s="16">
        <v>5</v>
      </c>
      <c r="K141" s="16">
        <v>3</v>
      </c>
      <c r="L141" s="16">
        <v>1</v>
      </c>
      <c r="M141" s="16">
        <v>4</v>
      </c>
      <c r="N141" s="16">
        <v>3</v>
      </c>
      <c r="O141" s="25">
        <v>2</v>
      </c>
      <c r="P141" s="6"/>
    </row>
    <row r="142" spans="1:16" x14ac:dyDescent="0.2">
      <c r="A142" s="34" t="s">
        <v>1337</v>
      </c>
      <c r="B142" s="24" t="s">
        <v>18</v>
      </c>
      <c r="C142" s="11">
        <f t="shared" si="19"/>
        <v>3.0416666666666665</v>
      </c>
      <c r="D142" s="12">
        <f t="shared" si="20"/>
        <v>3</v>
      </c>
      <c r="E142" s="16">
        <v>3</v>
      </c>
      <c r="F142" s="16">
        <v>3</v>
      </c>
      <c r="G142" s="16">
        <v>3</v>
      </c>
      <c r="H142" s="16">
        <v>3</v>
      </c>
      <c r="I142" s="16">
        <v>4</v>
      </c>
      <c r="J142" s="16">
        <v>3</v>
      </c>
      <c r="K142" s="16">
        <v>1</v>
      </c>
      <c r="L142" s="16">
        <v>1</v>
      </c>
      <c r="M142" s="16">
        <v>3</v>
      </c>
      <c r="N142" s="16">
        <v>4</v>
      </c>
      <c r="O142" s="25">
        <v>3</v>
      </c>
      <c r="P142" s="6"/>
    </row>
    <row r="143" spans="1:16" x14ac:dyDescent="0.2">
      <c r="A143" s="34" t="s">
        <v>1771</v>
      </c>
      <c r="B143" s="24" t="s">
        <v>16</v>
      </c>
      <c r="C143" s="11">
        <f t="shared" ref="C143:C206" si="21">(E143+((F143+G143+H143)/3)+((I143+J143+K143+L143)/4)+M143+N143+O143)/6</f>
        <v>3.0416666666666665</v>
      </c>
      <c r="D143" s="12">
        <f t="shared" ref="D143:D206" si="22">MEDIAN(E143:O143)</f>
        <v>4</v>
      </c>
      <c r="E143" s="16">
        <v>1</v>
      </c>
      <c r="F143" s="16">
        <v>5</v>
      </c>
      <c r="G143" s="16">
        <v>5</v>
      </c>
      <c r="H143" s="16">
        <v>5</v>
      </c>
      <c r="I143" s="16">
        <v>4</v>
      </c>
      <c r="J143" s="16">
        <v>5</v>
      </c>
      <c r="K143" s="16">
        <v>4</v>
      </c>
      <c r="L143" s="16">
        <v>4</v>
      </c>
      <c r="M143" s="16">
        <v>2</v>
      </c>
      <c r="N143" s="16">
        <v>5</v>
      </c>
      <c r="O143" s="25">
        <v>1</v>
      </c>
      <c r="P143" s="6"/>
    </row>
    <row r="144" spans="1:16" x14ac:dyDescent="0.2">
      <c r="A144" s="34" t="s">
        <v>1589</v>
      </c>
      <c r="B144" s="24" t="s">
        <v>16</v>
      </c>
      <c r="C144" s="11">
        <f t="shared" si="21"/>
        <v>3.0277777777777781</v>
      </c>
      <c r="D144" s="12">
        <f t="shared" si="22"/>
        <v>4</v>
      </c>
      <c r="E144" s="16">
        <v>1</v>
      </c>
      <c r="F144" s="16">
        <v>5</v>
      </c>
      <c r="G144" s="16">
        <v>4</v>
      </c>
      <c r="H144" s="16">
        <v>5</v>
      </c>
      <c r="I144" s="16">
        <v>4</v>
      </c>
      <c r="J144" s="16">
        <v>5</v>
      </c>
      <c r="K144" s="16">
        <v>4</v>
      </c>
      <c r="L144" s="16">
        <v>1</v>
      </c>
      <c r="M144" s="16">
        <v>3</v>
      </c>
      <c r="N144" s="16">
        <v>4</v>
      </c>
      <c r="O144" s="25">
        <v>2</v>
      </c>
      <c r="P144" s="6"/>
    </row>
    <row r="145" spans="1:16" x14ac:dyDescent="0.2">
      <c r="A145" s="34" t="s">
        <v>1413</v>
      </c>
      <c r="B145" s="24" t="s">
        <v>16</v>
      </c>
      <c r="C145" s="11">
        <f t="shared" si="21"/>
        <v>3.0277777777777781</v>
      </c>
      <c r="D145" s="12">
        <f t="shared" si="22"/>
        <v>4</v>
      </c>
      <c r="E145" s="16">
        <v>1</v>
      </c>
      <c r="F145" s="16">
        <v>5</v>
      </c>
      <c r="G145" s="16">
        <v>4</v>
      </c>
      <c r="H145" s="16">
        <v>5</v>
      </c>
      <c r="I145" s="16">
        <v>4</v>
      </c>
      <c r="J145" s="16">
        <v>5</v>
      </c>
      <c r="K145" s="16">
        <v>4</v>
      </c>
      <c r="L145" s="16">
        <v>1</v>
      </c>
      <c r="M145" s="16">
        <v>3</v>
      </c>
      <c r="N145" s="16">
        <v>4</v>
      </c>
      <c r="O145" s="25">
        <v>2</v>
      </c>
      <c r="P145" s="6"/>
    </row>
    <row r="146" spans="1:16" x14ac:dyDescent="0.2">
      <c r="A146" s="34" t="s">
        <v>723</v>
      </c>
      <c r="B146" s="24" t="s">
        <v>17</v>
      </c>
      <c r="C146" s="11">
        <f t="shared" si="21"/>
        <v>3.0277777777777772</v>
      </c>
      <c r="D146" s="12">
        <f t="shared" si="22"/>
        <v>3</v>
      </c>
      <c r="E146" s="16">
        <v>3</v>
      </c>
      <c r="F146" s="16">
        <v>3</v>
      </c>
      <c r="G146" s="16">
        <v>1</v>
      </c>
      <c r="H146" s="16">
        <v>4</v>
      </c>
      <c r="I146" s="16">
        <v>3</v>
      </c>
      <c r="J146" s="16">
        <v>5</v>
      </c>
      <c r="K146" s="16">
        <v>5</v>
      </c>
      <c r="L146" s="16">
        <v>1</v>
      </c>
      <c r="M146" s="16">
        <v>4</v>
      </c>
      <c r="N146" s="16">
        <v>3</v>
      </c>
      <c r="O146" s="25">
        <v>2</v>
      </c>
      <c r="P146" s="6"/>
    </row>
    <row r="147" spans="1:16" x14ac:dyDescent="0.2">
      <c r="A147" s="34" t="s">
        <v>2388</v>
      </c>
      <c r="B147" s="24" t="s">
        <v>15</v>
      </c>
      <c r="C147" s="11">
        <f t="shared" si="21"/>
        <v>3.0138888888888893</v>
      </c>
      <c r="D147" s="12">
        <f t="shared" si="22"/>
        <v>3</v>
      </c>
      <c r="E147" s="16">
        <v>2</v>
      </c>
      <c r="F147" s="16">
        <v>3</v>
      </c>
      <c r="G147" s="16">
        <v>3</v>
      </c>
      <c r="H147" s="16">
        <v>4</v>
      </c>
      <c r="I147" s="16">
        <v>5</v>
      </c>
      <c r="J147" s="16">
        <v>2</v>
      </c>
      <c r="K147" s="16">
        <v>4</v>
      </c>
      <c r="L147" s="16">
        <v>4</v>
      </c>
      <c r="M147" s="16">
        <v>3</v>
      </c>
      <c r="N147" s="16">
        <v>3</v>
      </c>
      <c r="O147" s="25">
        <v>3</v>
      </c>
      <c r="P147" s="6"/>
    </row>
    <row r="148" spans="1:16" x14ac:dyDescent="0.2">
      <c r="A148" s="34" t="s">
        <v>862</v>
      </c>
      <c r="B148" s="24" t="s">
        <v>19</v>
      </c>
      <c r="C148" s="11">
        <f t="shared" si="21"/>
        <v>3</v>
      </c>
      <c r="D148" s="12">
        <f t="shared" si="22"/>
        <v>3</v>
      </c>
      <c r="E148" s="16">
        <v>3</v>
      </c>
      <c r="F148" s="16">
        <v>4</v>
      </c>
      <c r="G148" s="16">
        <v>2</v>
      </c>
      <c r="H148" s="16">
        <v>3</v>
      </c>
      <c r="I148" s="16">
        <v>3</v>
      </c>
      <c r="J148" s="16">
        <v>3</v>
      </c>
      <c r="K148" s="16">
        <v>1</v>
      </c>
      <c r="L148" s="16">
        <v>5</v>
      </c>
      <c r="M148" s="16">
        <v>3</v>
      </c>
      <c r="N148" s="16">
        <v>3</v>
      </c>
      <c r="O148" s="25">
        <v>3</v>
      </c>
      <c r="P148" s="6"/>
    </row>
    <row r="149" spans="1:16" x14ac:dyDescent="0.2">
      <c r="A149" s="34" t="s">
        <v>1396</v>
      </c>
      <c r="B149" s="24" t="s">
        <v>17</v>
      </c>
      <c r="C149" s="11">
        <f t="shared" si="21"/>
        <v>3</v>
      </c>
      <c r="D149" s="12">
        <f t="shared" si="22"/>
        <v>3</v>
      </c>
      <c r="E149" s="16">
        <v>3</v>
      </c>
      <c r="F149" s="16">
        <v>3</v>
      </c>
      <c r="G149" s="16">
        <v>3</v>
      </c>
      <c r="H149" s="16">
        <v>3</v>
      </c>
      <c r="I149" s="16">
        <v>3</v>
      </c>
      <c r="J149" s="16">
        <v>3</v>
      </c>
      <c r="K149" s="16">
        <v>3</v>
      </c>
      <c r="L149" s="16">
        <v>3</v>
      </c>
      <c r="M149" s="16">
        <v>3</v>
      </c>
      <c r="N149" s="16">
        <v>3</v>
      </c>
      <c r="O149" s="25">
        <v>3</v>
      </c>
      <c r="P149" s="6"/>
    </row>
    <row r="150" spans="1:16" x14ac:dyDescent="0.2">
      <c r="A150" s="34" t="s">
        <v>422</v>
      </c>
      <c r="B150" s="24" t="s">
        <v>16</v>
      </c>
      <c r="C150" s="11">
        <f t="shared" si="21"/>
        <v>3</v>
      </c>
      <c r="D150" s="12">
        <f t="shared" si="22"/>
        <v>3</v>
      </c>
      <c r="E150" s="16">
        <v>3</v>
      </c>
      <c r="F150" s="16">
        <v>2</v>
      </c>
      <c r="G150" s="16">
        <v>2</v>
      </c>
      <c r="H150" s="16">
        <v>2</v>
      </c>
      <c r="I150" s="16">
        <v>5</v>
      </c>
      <c r="J150" s="16">
        <v>3</v>
      </c>
      <c r="K150" s="16">
        <v>2</v>
      </c>
      <c r="L150" s="16">
        <v>2</v>
      </c>
      <c r="M150" s="16">
        <v>3</v>
      </c>
      <c r="N150" s="16">
        <v>4</v>
      </c>
      <c r="O150" s="25">
        <v>3</v>
      </c>
      <c r="P150" s="6"/>
    </row>
    <row r="151" spans="1:16" x14ac:dyDescent="0.2">
      <c r="A151" s="34" t="s">
        <v>2195</v>
      </c>
      <c r="B151" s="24" t="s">
        <v>16</v>
      </c>
      <c r="C151" s="11">
        <f t="shared" si="21"/>
        <v>3</v>
      </c>
      <c r="D151" s="12">
        <f t="shared" si="22"/>
        <v>3</v>
      </c>
      <c r="E151" s="16">
        <v>4</v>
      </c>
      <c r="F151" s="16">
        <v>3</v>
      </c>
      <c r="G151" s="16">
        <v>3</v>
      </c>
      <c r="H151" s="16">
        <v>3</v>
      </c>
      <c r="I151" s="16">
        <v>4</v>
      </c>
      <c r="J151" s="16">
        <v>4</v>
      </c>
      <c r="K151" s="16">
        <v>4</v>
      </c>
      <c r="L151" s="16">
        <v>4</v>
      </c>
      <c r="M151" s="16">
        <v>3</v>
      </c>
      <c r="N151" s="16">
        <v>3</v>
      </c>
      <c r="O151" s="25">
        <v>1</v>
      </c>
      <c r="P151" s="6"/>
    </row>
    <row r="152" spans="1:16" x14ac:dyDescent="0.2">
      <c r="A152" s="34" t="s">
        <v>1030</v>
      </c>
      <c r="B152" s="24" t="s">
        <v>17</v>
      </c>
      <c r="C152" s="11">
        <f t="shared" si="21"/>
        <v>3</v>
      </c>
      <c r="D152" s="12">
        <f t="shared" si="22"/>
        <v>4</v>
      </c>
      <c r="E152" s="16">
        <v>4</v>
      </c>
      <c r="F152" s="16">
        <v>4</v>
      </c>
      <c r="G152" s="16">
        <v>4</v>
      </c>
      <c r="H152" s="16">
        <v>4</v>
      </c>
      <c r="I152" s="16">
        <v>1</v>
      </c>
      <c r="J152" s="16">
        <v>1</v>
      </c>
      <c r="K152" s="16">
        <v>1</v>
      </c>
      <c r="L152" s="16">
        <v>1</v>
      </c>
      <c r="M152" s="16">
        <v>4</v>
      </c>
      <c r="N152" s="16">
        <v>4</v>
      </c>
      <c r="O152" s="25">
        <v>1</v>
      </c>
      <c r="P152" s="6"/>
    </row>
    <row r="153" spans="1:16" x14ac:dyDescent="0.2">
      <c r="A153" s="34" t="s">
        <v>690</v>
      </c>
      <c r="B153" s="24" t="s">
        <v>17</v>
      </c>
      <c r="C153" s="11">
        <f t="shared" si="21"/>
        <v>2.9861111111111107</v>
      </c>
      <c r="D153" s="12">
        <f t="shared" si="22"/>
        <v>3</v>
      </c>
      <c r="E153" s="16">
        <v>2</v>
      </c>
      <c r="F153" s="16">
        <v>4</v>
      </c>
      <c r="G153" s="16">
        <v>3</v>
      </c>
      <c r="H153" s="16">
        <v>4</v>
      </c>
      <c r="I153" s="16">
        <v>2</v>
      </c>
      <c r="J153" s="16">
        <v>1</v>
      </c>
      <c r="K153" s="16">
        <v>1</v>
      </c>
      <c r="L153" s="16">
        <v>1</v>
      </c>
      <c r="M153" s="16">
        <v>4</v>
      </c>
      <c r="N153" s="16">
        <v>3</v>
      </c>
      <c r="O153" s="25">
        <v>4</v>
      </c>
      <c r="P153" s="6"/>
    </row>
    <row r="154" spans="1:16" x14ac:dyDescent="0.2">
      <c r="A154" s="34" t="s">
        <v>1616</v>
      </c>
      <c r="B154" s="24" t="s">
        <v>19</v>
      </c>
      <c r="C154" s="11">
        <f t="shared" si="21"/>
        <v>2.9583333333333335</v>
      </c>
      <c r="D154" s="12">
        <f t="shared" si="22"/>
        <v>3</v>
      </c>
      <c r="E154" s="16">
        <v>2</v>
      </c>
      <c r="F154" s="16">
        <v>3</v>
      </c>
      <c r="G154" s="16">
        <v>3</v>
      </c>
      <c r="H154" s="16">
        <v>3</v>
      </c>
      <c r="I154" s="16">
        <v>4</v>
      </c>
      <c r="J154" s="16">
        <v>3</v>
      </c>
      <c r="K154" s="16">
        <v>5</v>
      </c>
      <c r="L154" s="16">
        <v>3</v>
      </c>
      <c r="M154" s="16">
        <v>3</v>
      </c>
      <c r="N154" s="16">
        <v>3</v>
      </c>
      <c r="O154" s="25">
        <v>3</v>
      </c>
      <c r="P154" s="6"/>
    </row>
    <row r="155" spans="1:16" x14ac:dyDescent="0.2">
      <c r="A155" s="34" t="s">
        <v>2578</v>
      </c>
      <c r="B155" s="24" t="s">
        <v>19</v>
      </c>
      <c r="C155" s="11">
        <f t="shared" si="21"/>
        <v>2.9444444444444446</v>
      </c>
      <c r="D155" s="12">
        <f t="shared" si="22"/>
        <v>3</v>
      </c>
      <c r="E155" s="16">
        <v>2</v>
      </c>
      <c r="F155" s="16">
        <v>2</v>
      </c>
      <c r="G155" s="16">
        <v>2</v>
      </c>
      <c r="H155" s="16">
        <v>1</v>
      </c>
      <c r="I155" s="16">
        <v>3</v>
      </c>
      <c r="J155" s="16">
        <v>3</v>
      </c>
      <c r="K155" s="16">
        <v>3</v>
      </c>
      <c r="L155" s="16">
        <v>3</v>
      </c>
      <c r="M155" s="16">
        <v>4</v>
      </c>
      <c r="N155" s="16">
        <v>3</v>
      </c>
      <c r="O155" s="25">
        <v>4</v>
      </c>
      <c r="P155" s="6"/>
    </row>
    <row r="156" spans="1:16" x14ac:dyDescent="0.2">
      <c r="A156" s="34" t="s">
        <v>208</v>
      </c>
      <c r="B156" s="24" t="s">
        <v>17</v>
      </c>
      <c r="C156" s="11">
        <f t="shared" si="21"/>
        <v>2.9444444444444442</v>
      </c>
      <c r="D156" s="12">
        <f t="shared" si="22"/>
        <v>3</v>
      </c>
      <c r="E156" s="16">
        <v>3</v>
      </c>
      <c r="F156" s="16">
        <v>4</v>
      </c>
      <c r="G156" s="16">
        <v>4</v>
      </c>
      <c r="H156" s="16">
        <v>3</v>
      </c>
      <c r="I156" s="16">
        <v>1</v>
      </c>
      <c r="J156" s="16">
        <v>1</v>
      </c>
      <c r="K156" s="16">
        <v>1</v>
      </c>
      <c r="L156" s="16">
        <v>1</v>
      </c>
      <c r="M156" s="16">
        <v>4</v>
      </c>
      <c r="N156" s="16">
        <v>3</v>
      </c>
      <c r="O156" s="25">
        <v>3</v>
      </c>
      <c r="P156" s="6"/>
    </row>
    <row r="157" spans="1:16" x14ac:dyDescent="0.2">
      <c r="A157" s="34" t="s">
        <v>1661</v>
      </c>
      <c r="B157" s="24" t="s">
        <v>18</v>
      </c>
      <c r="C157" s="11">
        <f t="shared" si="21"/>
        <v>2.9305555555555558</v>
      </c>
      <c r="D157" s="12">
        <f t="shared" si="22"/>
        <v>3</v>
      </c>
      <c r="E157" s="16">
        <v>3</v>
      </c>
      <c r="F157" s="16">
        <v>3</v>
      </c>
      <c r="G157" s="16">
        <v>1</v>
      </c>
      <c r="H157" s="16">
        <v>3</v>
      </c>
      <c r="I157" s="16">
        <v>4</v>
      </c>
      <c r="J157" s="16">
        <v>4</v>
      </c>
      <c r="K157" s="16">
        <v>4</v>
      </c>
      <c r="L157" s="16">
        <v>5</v>
      </c>
      <c r="M157" s="16">
        <v>4</v>
      </c>
      <c r="N157" s="16">
        <v>3</v>
      </c>
      <c r="O157" s="25">
        <v>1</v>
      </c>
      <c r="P157" s="6"/>
    </row>
    <row r="158" spans="1:16" x14ac:dyDescent="0.2">
      <c r="A158" s="34" t="s">
        <v>601</v>
      </c>
      <c r="B158" s="24" t="s">
        <v>19</v>
      </c>
      <c r="C158" s="11">
        <f t="shared" si="21"/>
        <v>2.9305555555555558</v>
      </c>
      <c r="D158" s="12">
        <f t="shared" si="22"/>
        <v>3</v>
      </c>
      <c r="E158" s="16">
        <v>1</v>
      </c>
      <c r="F158" s="16">
        <v>4</v>
      </c>
      <c r="G158" s="16">
        <v>3</v>
      </c>
      <c r="H158" s="16">
        <v>3</v>
      </c>
      <c r="I158" s="16">
        <v>3</v>
      </c>
      <c r="J158" s="16">
        <v>3</v>
      </c>
      <c r="K158" s="16">
        <v>4</v>
      </c>
      <c r="L158" s="16">
        <v>3</v>
      </c>
      <c r="M158" s="16">
        <v>4</v>
      </c>
      <c r="N158" s="16">
        <v>3</v>
      </c>
      <c r="O158" s="25">
        <v>3</v>
      </c>
      <c r="P158" s="6"/>
    </row>
    <row r="159" spans="1:16" x14ac:dyDescent="0.2">
      <c r="A159" s="34" t="s">
        <v>1747</v>
      </c>
      <c r="B159" s="24" t="s">
        <v>18</v>
      </c>
      <c r="C159" s="11">
        <f t="shared" si="21"/>
        <v>2.9166666666666665</v>
      </c>
      <c r="D159" s="12">
        <f t="shared" si="22"/>
        <v>3</v>
      </c>
      <c r="E159" s="16">
        <v>3</v>
      </c>
      <c r="F159" s="16">
        <v>3</v>
      </c>
      <c r="G159" s="16">
        <v>3</v>
      </c>
      <c r="H159" s="16">
        <v>3</v>
      </c>
      <c r="I159" s="16">
        <v>4</v>
      </c>
      <c r="J159" s="16">
        <v>4</v>
      </c>
      <c r="K159" s="16">
        <v>3</v>
      </c>
      <c r="L159" s="16">
        <v>3</v>
      </c>
      <c r="M159" s="16">
        <v>4</v>
      </c>
      <c r="N159" s="16">
        <v>2</v>
      </c>
      <c r="O159" s="25">
        <v>2</v>
      </c>
      <c r="P159" s="6"/>
    </row>
    <row r="160" spans="1:16" x14ac:dyDescent="0.2">
      <c r="A160" s="45" t="s">
        <v>2272</v>
      </c>
      <c r="B160" s="24" t="s">
        <v>15</v>
      </c>
      <c r="C160" s="11">
        <f t="shared" si="21"/>
        <v>2.9166666666666665</v>
      </c>
      <c r="D160" s="12">
        <f t="shared" si="22"/>
        <v>3</v>
      </c>
      <c r="E160" s="16">
        <v>3</v>
      </c>
      <c r="F160" s="16">
        <v>3</v>
      </c>
      <c r="G160" s="16">
        <v>3</v>
      </c>
      <c r="H160" s="16">
        <v>3</v>
      </c>
      <c r="I160" s="16">
        <v>3</v>
      </c>
      <c r="J160" s="16">
        <v>3</v>
      </c>
      <c r="K160" s="16">
        <v>4</v>
      </c>
      <c r="L160" s="16">
        <v>4</v>
      </c>
      <c r="M160" s="16">
        <v>3</v>
      </c>
      <c r="N160" s="16">
        <v>3</v>
      </c>
      <c r="O160" s="25">
        <v>2</v>
      </c>
      <c r="P160" s="6"/>
    </row>
    <row r="161" spans="1:16" x14ac:dyDescent="0.2">
      <c r="A161" s="34" t="s">
        <v>580</v>
      </c>
      <c r="B161" s="24" t="s">
        <v>15</v>
      </c>
      <c r="C161" s="11">
        <f t="shared" si="21"/>
        <v>2.9166666666666665</v>
      </c>
      <c r="D161" s="12">
        <f t="shared" si="22"/>
        <v>3</v>
      </c>
      <c r="E161" s="16">
        <v>3</v>
      </c>
      <c r="F161" s="16">
        <v>3</v>
      </c>
      <c r="G161" s="16">
        <v>2</v>
      </c>
      <c r="H161" s="16">
        <v>1</v>
      </c>
      <c r="I161" s="16">
        <v>4</v>
      </c>
      <c r="J161" s="16">
        <v>4</v>
      </c>
      <c r="K161" s="16">
        <v>1</v>
      </c>
      <c r="L161" s="16">
        <v>5</v>
      </c>
      <c r="M161" s="16">
        <v>4</v>
      </c>
      <c r="N161" s="16">
        <v>3</v>
      </c>
      <c r="O161" s="25">
        <v>2</v>
      </c>
      <c r="P161" s="6"/>
    </row>
    <row r="162" spans="1:16" x14ac:dyDescent="0.2">
      <c r="A162" s="34" t="s">
        <v>1083</v>
      </c>
      <c r="B162" s="24" t="s">
        <v>19</v>
      </c>
      <c r="C162" s="11">
        <f t="shared" si="21"/>
        <v>2.9027777777777772</v>
      </c>
      <c r="D162" s="12">
        <f t="shared" si="22"/>
        <v>3</v>
      </c>
      <c r="E162" s="16">
        <v>3</v>
      </c>
      <c r="F162" s="16">
        <v>3</v>
      </c>
      <c r="G162" s="16">
        <v>3</v>
      </c>
      <c r="H162" s="16">
        <v>2</v>
      </c>
      <c r="I162" s="16">
        <v>4</v>
      </c>
      <c r="J162" s="16">
        <v>5</v>
      </c>
      <c r="K162" s="16">
        <v>1</v>
      </c>
      <c r="L162" s="16">
        <v>1</v>
      </c>
      <c r="M162" s="16">
        <v>2</v>
      </c>
      <c r="N162" s="16">
        <v>4</v>
      </c>
      <c r="O162" s="25">
        <v>3</v>
      </c>
      <c r="P162" s="6"/>
    </row>
    <row r="163" spans="1:16" x14ac:dyDescent="0.2">
      <c r="A163" s="34" t="s">
        <v>2439</v>
      </c>
      <c r="B163" s="24" t="s">
        <v>19</v>
      </c>
      <c r="C163" s="11">
        <f t="shared" si="21"/>
        <v>2.9027777777777772</v>
      </c>
      <c r="D163" s="12">
        <f t="shared" si="22"/>
        <v>3</v>
      </c>
      <c r="E163" s="16">
        <v>2</v>
      </c>
      <c r="F163" s="16">
        <v>4</v>
      </c>
      <c r="G163" s="16">
        <v>3</v>
      </c>
      <c r="H163" s="16">
        <v>4</v>
      </c>
      <c r="I163" s="16">
        <v>4</v>
      </c>
      <c r="J163" s="16">
        <v>1</v>
      </c>
      <c r="K163" s="16">
        <v>1</v>
      </c>
      <c r="L163" s="16">
        <v>1</v>
      </c>
      <c r="M163" s="16">
        <v>3</v>
      </c>
      <c r="N163" s="16">
        <v>3</v>
      </c>
      <c r="O163" s="25">
        <v>4</v>
      </c>
      <c r="P163" s="6"/>
    </row>
    <row r="164" spans="1:16" x14ac:dyDescent="0.2">
      <c r="A164" s="34" t="s">
        <v>2332</v>
      </c>
      <c r="B164" s="24" t="s">
        <v>18</v>
      </c>
      <c r="C164" s="11">
        <f t="shared" si="21"/>
        <v>2.8888888888888893</v>
      </c>
      <c r="D164" s="12">
        <f t="shared" si="22"/>
        <v>3</v>
      </c>
      <c r="E164" s="16">
        <v>3</v>
      </c>
      <c r="F164" s="16">
        <v>3</v>
      </c>
      <c r="G164" s="16">
        <v>3</v>
      </c>
      <c r="H164" s="16">
        <v>4</v>
      </c>
      <c r="I164" s="16">
        <v>5</v>
      </c>
      <c r="J164" s="16">
        <v>4</v>
      </c>
      <c r="K164" s="16">
        <v>3</v>
      </c>
      <c r="L164" s="16">
        <v>4</v>
      </c>
      <c r="M164" s="16">
        <v>3</v>
      </c>
      <c r="N164" s="16">
        <v>3</v>
      </c>
      <c r="O164" s="25">
        <v>1</v>
      </c>
      <c r="P164" s="6"/>
    </row>
    <row r="165" spans="1:16" x14ac:dyDescent="0.2">
      <c r="A165" s="34" t="s">
        <v>1495</v>
      </c>
      <c r="B165" s="24" t="s">
        <v>17</v>
      </c>
      <c r="C165" s="11">
        <f t="shared" si="21"/>
        <v>2.8888888888888893</v>
      </c>
      <c r="D165" s="12">
        <f t="shared" si="22"/>
        <v>2</v>
      </c>
      <c r="E165" s="16">
        <v>2</v>
      </c>
      <c r="F165" s="16">
        <v>3</v>
      </c>
      <c r="G165" s="16">
        <v>3</v>
      </c>
      <c r="H165" s="16">
        <v>1</v>
      </c>
      <c r="I165" s="16">
        <v>1</v>
      </c>
      <c r="J165" s="16">
        <v>1</v>
      </c>
      <c r="K165" s="16">
        <v>1</v>
      </c>
      <c r="L165" s="16">
        <v>1</v>
      </c>
      <c r="M165" s="16">
        <v>5</v>
      </c>
      <c r="N165" s="16">
        <v>3</v>
      </c>
      <c r="O165" s="25">
        <v>4</v>
      </c>
      <c r="P165" s="6"/>
    </row>
    <row r="166" spans="1:16" x14ac:dyDescent="0.2">
      <c r="A166" s="34" t="s">
        <v>776</v>
      </c>
      <c r="B166" s="24" t="s">
        <v>17</v>
      </c>
      <c r="C166" s="11">
        <f t="shared" si="21"/>
        <v>2.8888888888888893</v>
      </c>
      <c r="D166" s="12">
        <f t="shared" si="22"/>
        <v>3</v>
      </c>
      <c r="E166" s="16">
        <v>3</v>
      </c>
      <c r="F166" s="16">
        <v>3</v>
      </c>
      <c r="G166" s="16">
        <v>3</v>
      </c>
      <c r="H166" s="16">
        <v>1</v>
      </c>
      <c r="I166" s="16">
        <v>1</v>
      </c>
      <c r="J166" s="16">
        <v>1</v>
      </c>
      <c r="K166" s="16">
        <v>1</v>
      </c>
      <c r="L166" s="16">
        <v>1</v>
      </c>
      <c r="M166" s="16">
        <v>4</v>
      </c>
      <c r="N166" s="16">
        <v>4</v>
      </c>
      <c r="O166" s="25">
        <v>3</v>
      </c>
      <c r="P166" s="6"/>
    </row>
    <row r="167" spans="1:16" x14ac:dyDescent="0.2">
      <c r="A167" s="39" t="s">
        <v>2704</v>
      </c>
      <c r="B167" s="40" t="s">
        <v>16</v>
      </c>
      <c r="C167" s="11">
        <f t="shared" si="21"/>
        <v>2.875</v>
      </c>
      <c r="D167" s="12">
        <f t="shared" si="22"/>
        <v>3</v>
      </c>
      <c r="E167" s="16">
        <v>1</v>
      </c>
      <c r="F167" s="41">
        <v>4</v>
      </c>
      <c r="G167" s="41">
        <v>2</v>
      </c>
      <c r="H167" s="41">
        <v>3</v>
      </c>
      <c r="I167" s="41">
        <v>3</v>
      </c>
      <c r="J167" s="41">
        <v>3</v>
      </c>
      <c r="K167" s="41">
        <v>2</v>
      </c>
      <c r="L167" s="41">
        <v>1</v>
      </c>
      <c r="M167" s="41">
        <v>4</v>
      </c>
      <c r="N167" s="41">
        <v>4</v>
      </c>
      <c r="O167" s="42">
        <v>3</v>
      </c>
      <c r="P167" s="6"/>
    </row>
    <row r="168" spans="1:16" x14ac:dyDescent="0.2">
      <c r="A168" s="34" t="s">
        <v>1178</v>
      </c>
      <c r="B168" s="24" t="s">
        <v>18</v>
      </c>
      <c r="C168" s="11">
        <f t="shared" si="21"/>
        <v>2.8472222222222228</v>
      </c>
      <c r="D168" s="12">
        <f t="shared" si="22"/>
        <v>3</v>
      </c>
      <c r="E168" s="16">
        <v>1</v>
      </c>
      <c r="F168" s="16">
        <v>4</v>
      </c>
      <c r="G168" s="16">
        <v>3</v>
      </c>
      <c r="H168" s="16">
        <v>3</v>
      </c>
      <c r="I168" s="16">
        <v>3</v>
      </c>
      <c r="J168" s="16">
        <v>3</v>
      </c>
      <c r="K168" s="16">
        <v>4</v>
      </c>
      <c r="L168" s="16">
        <v>5</v>
      </c>
      <c r="M168" s="16">
        <v>3</v>
      </c>
      <c r="N168" s="16">
        <v>2</v>
      </c>
      <c r="O168" s="25">
        <v>4</v>
      </c>
      <c r="P168" s="6"/>
    </row>
    <row r="169" spans="1:16" x14ac:dyDescent="0.2">
      <c r="A169" s="34" t="s">
        <v>764</v>
      </c>
      <c r="B169" s="24" t="s">
        <v>18</v>
      </c>
      <c r="C169" s="11">
        <f t="shared" si="21"/>
        <v>2.8333333333333335</v>
      </c>
      <c r="D169" s="12">
        <f t="shared" si="22"/>
        <v>3</v>
      </c>
      <c r="E169" s="16">
        <v>3</v>
      </c>
      <c r="F169" s="16">
        <v>2</v>
      </c>
      <c r="G169" s="16">
        <v>2</v>
      </c>
      <c r="H169" s="16">
        <v>2</v>
      </c>
      <c r="I169" s="16">
        <v>5</v>
      </c>
      <c r="J169" s="16">
        <v>3</v>
      </c>
      <c r="K169" s="16">
        <v>3</v>
      </c>
      <c r="L169" s="16">
        <v>1</v>
      </c>
      <c r="M169" s="16">
        <v>3</v>
      </c>
      <c r="N169" s="16">
        <v>3</v>
      </c>
      <c r="O169" s="25">
        <v>3</v>
      </c>
      <c r="P169" s="6"/>
    </row>
    <row r="170" spans="1:16" x14ac:dyDescent="0.2">
      <c r="A170" s="34" t="s">
        <v>1627</v>
      </c>
      <c r="B170" s="24" t="s">
        <v>18</v>
      </c>
      <c r="C170" s="11">
        <f t="shared" si="21"/>
        <v>2.8333333333333335</v>
      </c>
      <c r="D170" s="12">
        <f t="shared" si="22"/>
        <v>3</v>
      </c>
      <c r="E170" s="16">
        <v>2</v>
      </c>
      <c r="F170" s="16">
        <v>1</v>
      </c>
      <c r="G170" s="16">
        <v>1</v>
      </c>
      <c r="H170" s="16">
        <v>1</v>
      </c>
      <c r="I170" s="16">
        <v>3</v>
      </c>
      <c r="J170" s="16">
        <v>5</v>
      </c>
      <c r="K170" s="16">
        <v>4</v>
      </c>
      <c r="L170" s="16">
        <v>4</v>
      </c>
      <c r="M170" s="16">
        <v>3</v>
      </c>
      <c r="N170" s="16">
        <v>3</v>
      </c>
      <c r="O170" s="25">
        <v>4</v>
      </c>
      <c r="P170" s="6"/>
    </row>
    <row r="171" spans="1:16" x14ac:dyDescent="0.2">
      <c r="A171" s="45" t="s">
        <v>2162</v>
      </c>
      <c r="B171" s="24" t="s">
        <v>17</v>
      </c>
      <c r="C171" s="11">
        <f t="shared" si="21"/>
        <v>2.8333333333333335</v>
      </c>
      <c r="D171" s="12">
        <f t="shared" si="22"/>
        <v>3</v>
      </c>
      <c r="E171" s="16">
        <v>3</v>
      </c>
      <c r="F171" s="16">
        <v>3</v>
      </c>
      <c r="G171" s="16">
        <v>3</v>
      </c>
      <c r="H171" s="16">
        <v>3</v>
      </c>
      <c r="I171" s="16">
        <v>1</v>
      </c>
      <c r="J171" s="16">
        <v>1</v>
      </c>
      <c r="K171" s="16">
        <v>1</v>
      </c>
      <c r="L171" s="16">
        <v>1</v>
      </c>
      <c r="M171" s="16">
        <v>3</v>
      </c>
      <c r="N171" s="16">
        <v>4</v>
      </c>
      <c r="O171" s="25">
        <v>3</v>
      </c>
      <c r="P171" s="6"/>
    </row>
    <row r="172" spans="1:16" x14ac:dyDescent="0.2">
      <c r="A172" s="34" t="s">
        <v>989</v>
      </c>
      <c r="B172" s="24" t="s">
        <v>17</v>
      </c>
      <c r="C172" s="11">
        <f t="shared" si="21"/>
        <v>2.8333333333333335</v>
      </c>
      <c r="D172" s="12">
        <f t="shared" si="22"/>
        <v>3</v>
      </c>
      <c r="E172" s="16">
        <v>3</v>
      </c>
      <c r="F172" s="16">
        <v>4</v>
      </c>
      <c r="G172" s="16">
        <v>4</v>
      </c>
      <c r="H172" s="16">
        <v>4</v>
      </c>
      <c r="I172" s="16">
        <v>1</v>
      </c>
      <c r="J172" s="16">
        <v>1</v>
      </c>
      <c r="K172" s="16">
        <v>1</v>
      </c>
      <c r="L172" s="16">
        <v>1</v>
      </c>
      <c r="M172" s="16">
        <v>4</v>
      </c>
      <c r="N172" s="16">
        <v>4</v>
      </c>
      <c r="O172" s="25">
        <v>1</v>
      </c>
      <c r="P172" s="6"/>
    </row>
    <row r="173" spans="1:16" x14ac:dyDescent="0.2">
      <c r="A173" s="39" t="s">
        <v>2716</v>
      </c>
      <c r="B173" s="43" t="s">
        <v>18</v>
      </c>
      <c r="C173" s="11">
        <f t="shared" si="21"/>
        <v>2.7916666666666665</v>
      </c>
      <c r="D173" s="12">
        <f t="shared" si="22"/>
        <v>3</v>
      </c>
      <c r="E173" s="16">
        <v>2</v>
      </c>
      <c r="F173" s="41">
        <v>4</v>
      </c>
      <c r="G173" s="41">
        <v>4</v>
      </c>
      <c r="H173" s="41">
        <v>4</v>
      </c>
      <c r="I173" s="41">
        <v>2</v>
      </c>
      <c r="J173" s="41">
        <v>4</v>
      </c>
      <c r="K173" s="41">
        <v>2</v>
      </c>
      <c r="L173" s="41">
        <v>3</v>
      </c>
      <c r="M173" s="41">
        <v>3</v>
      </c>
      <c r="N173" s="41">
        <v>2</v>
      </c>
      <c r="O173" s="42">
        <v>3</v>
      </c>
      <c r="P173" s="6"/>
    </row>
    <row r="174" spans="1:16" x14ac:dyDescent="0.2">
      <c r="A174" s="34" t="s">
        <v>735</v>
      </c>
      <c r="B174" s="24" t="s">
        <v>18</v>
      </c>
      <c r="C174" s="11">
        <f t="shared" si="21"/>
        <v>2.7916666666666665</v>
      </c>
      <c r="D174" s="12">
        <f t="shared" si="22"/>
        <v>2</v>
      </c>
      <c r="E174" s="16">
        <v>3</v>
      </c>
      <c r="F174" s="16">
        <v>2</v>
      </c>
      <c r="G174" s="16">
        <v>1</v>
      </c>
      <c r="H174" s="16">
        <v>3</v>
      </c>
      <c r="I174" s="16">
        <v>1</v>
      </c>
      <c r="J174" s="16">
        <v>1</v>
      </c>
      <c r="K174" s="16">
        <v>1</v>
      </c>
      <c r="L174" s="16">
        <v>4</v>
      </c>
      <c r="M174" s="16">
        <v>4</v>
      </c>
      <c r="N174" s="16">
        <v>2</v>
      </c>
      <c r="O174" s="25">
        <v>4</v>
      </c>
      <c r="P174" s="6"/>
    </row>
    <row r="175" spans="1:16" x14ac:dyDescent="0.2">
      <c r="A175" s="34" t="s">
        <v>1246</v>
      </c>
      <c r="B175" s="24" t="s">
        <v>17</v>
      </c>
      <c r="C175" s="11">
        <f t="shared" si="21"/>
        <v>2.7916666666666665</v>
      </c>
      <c r="D175" s="12">
        <f t="shared" si="22"/>
        <v>3</v>
      </c>
      <c r="E175" s="16">
        <v>1</v>
      </c>
      <c r="F175" s="16">
        <v>3</v>
      </c>
      <c r="G175" s="16">
        <v>3</v>
      </c>
      <c r="H175" s="16">
        <v>3</v>
      </c>
      <c r="I175" s="16">
        <v>3</v>
      </c>
      <c r="J175" s="16">
        <v>2</v>
      </c>
      <c r="K175" s="16">
        <v>1</v>
      </c>
      <c r="L175" s="16">
        <v>1</v>
      </c>
      <c r="M175" s="16">
        <v>3</v>
      </c>
      <c r="N175" s="16">
        <v>5</v>
      </c>
      <c r="O175" s="25">
        <v>3</v>
      </c>
      <c r="P175" s="6"/>
    </row>
    <row r="176" spans="1:16" x14ac:dyDescent="0.2">
      <c r="A176" s="34" t="s">
        <v>1456</v>
      </c>
      <c r="B176" s="24" t="s">
        <v>16</v>
      </c>
      <c r="C176" s="11">
        <f t="shared" si="21"/>
        <v>2.7777777777777781</v>
      </c>
      <c r="D176" s="12">
        <f t="shared" si="22"/>
        <v>3</v>
      </c>
      <c r="E176" s="16">
        <v>1</v>
      </c>
      <c r="F176" s="16">
        <v>5</v>
      </c>
      <c r="G176" s="16">
        <v>4</v>
      </c>
      <c r="H176" s="16">
        <v>5</v>
      </c>
      <c r="I176" s="16">
        <v>4</v>
      </c>
      <c r="J176" s="16">
        <v>3</v>
      </c>
      <c r="K176" s="16">
        <v>4</v>
      </c>
      <c r="L176" s="16">
        <v>1</v>
      </c>
      <c r="M176" s="16">
        <v>3</v>
      </c>
      <c r="N176" s="16">
        <v>3</v>
      </c>
      <c r="O176" s="25">
        <v>2</v>
      </c>
      <c r="P176" s="6"/>
    </row>
    <row r="177" spans="1:16" x14ac:dyDescent="0.2">
      <c r="A177" s="34" t="s">
        <v>1213</v>
      </c>
      <c r="B177" s="24" t="s">
        <v>18</v>
      </c>
      <c r="C177" s="11">
        <f t="shared" si="21"/>
        <v>2.7777777777777772</v>
      </c>
      <c r="D177" s="12">
        <f t="shared" si="22"/>
        <v>3</v>
      </c>
      <c r="E177" s="16">
        <v>1</v>
      </c>
      <c r="F177" s="16">
        <v>4</v>
      </c>
      <c r="G177" s="16">
        <v>3</v>
      </c>
      <c r="H177" s="16">
        <v>4</v>
      </c>
      <c r="I177" s="16">
        <v>4</v>
      </c>
      <c r="J177" s="16">
        <v>2</v>
      </c>
      <c r="K177" s="16">
        <v>3</v>
      </c>
      <c r="L177" s="16">
        <v>3</v>
      </c>
      <c r="M177" s="16">
        <v>5</v>
      </c>
      <c r="N177" s="16">
        <v>2</v>
      </c>
      <c r="O177" s="25">
        <v>2</v>
      </c>
      <c r="P177" s="6"/>
    </row>
    <row r="178" spans="1:16" x14ac:dyDescent="0.2">
      <c r="A178" s="34" t="s">
        <v>1840</v>
      </c>
      <c r="B178" s="24" t="s">
        <v>19</v>
      </c>
      <c r="C178" s="11">
        <f t="shared" si="21"/>
        <v>2.7638888888888893</v>
      </c>
      <c r="D178" s="12">
        <f t="shared" si="22"/>
        <v>3</v>
      </c>
      <c r="E178" s="16">
        <v>3</v>
      </c>
      <c r="F178" s="16">
        <v>3</v>
      </c>
      <c r="G178" s="16">
        <v>1</v>
      </c>
      <c r="H178" s="16">
        <v>3</v>
      </c>
      <c r="I178" s="16">
        <v>4</v>
      </c>
      <c r="J178" s="16">
        <v>3</v>
      </c>
      <c r="K178" s="16">
        <v>1</v>
      </c>
      <c r="L178" s="16">
        <v>1</v>
      </c>
      <c r="M178" s="16">
        <v>3</v>
      </c>
      <c r="N178" s="16">
        <v>4</v>
      </c>
      <c r="O178" s="25">
        <v>2</v>
      </c>
      <c r="P178" s="6"/>
    </row>
    <row r="179" spans="1:16" x14ac:dyDescent="0.2">
      <c r="A179" s="34" t="s">
        <v>1757</v>
      </c>
      <c r="B179" s="24" t="s">
        <v>19</v>
      </c>
      <c r="C179" s="11">
        <f t="shared" si="21"/>
        <v>2.7638888888888893</v>
      </c>
      <c r="D179" s="12">
        <f t="shared" si="22"/>
        <v>3</v>
      </c>
      <c r="E179" s="16">
        <v>1</v>
      </c>
      <c r="F179" s="16">
        <v>2</v>
      </c>
      <c r="G179" s="16">
        <v>2</v>
      </c>
      <c r="H179" s="16">
        <v>3</v>
      </c>
      <c r="I179" s="16">
        <v>4</v>
      </c>
      <c r="J179" s="16">
        <v>3</v>
      </c>
      <c r="K179" s="16">
        <v>1</v>
      </c>
      <c r="L179" s="16">
        <v>5</v>
      </c>
      <c r="M179" s="16">
        <v>4</v>
      </c>
      <c r="N179" s="16">
        <v>4</v>
      </c>
      <c r="O179" s="25">
        <v>2</v>
      </c>
      <c r="P179" s="6"/>
    </row>
    <row r="180" spans="1:16" x14ac:dyDescent="0.2">
      <c r="A180" s="39" t="s">
        <v>2684</v>
      </c>
      <c r="B180" s="40" t="s">
        <v>19</v>
      </c>
      <c r="C180" s="11">
        <f t="shared" si="21"/>
        <v>2.7638888888888893</v>
      </c>
      <c r="D180" s="12">
        <f t="shared" si="22"/>
        <v>3</v>
      </c>
      <c r="E180" s="16">
        <v>1</v>
      </c>
      <c r="F180" s="41">
        <v>2</v>
      </c>
      <c r="G180" s="41">
        <v>2</v>
      </c>
      <c r="H180" s="41">
        <v>3</v>
      </c>
      <c r="I180" s="41">
        <v>5</v>
      </c>
      <c r="J180" s="41">
        <v>5</v>
      </c>
      <c r="K180" s="41">
        <v>3</v>
      </c>
      <c r="L180" s="41">
        <v>4</v>
      </c>
      <c r="M180" s="41">
        <v>3</v>
      </c>
      <c r="N180" s="41">
        <v>5</v>
      </c>
      <c r="O180" s="42">
        <v>1</v>
      </c>
      <c r="P180" s="6"/>
    </row>
    <row r="181" spans="1:16" x14ac:dyDescent="0.2">
      <c r="A181" s="34" t="s">
        <v>1714</v>
      </c>
      <c r="B181" s="24" t="s">
        <v>18</v>
      </c>
      <c r="C181" s="11">
        <f t="shared" si="21"/>
        <v>2.75</v>
      </c>
      <c r="D181" s="12">
        <f t="shared" si="22"/>
        <v>3</v>
      </c>
      <c r="E181" s="16">
        <v>2</v>
      </c>
      <c r="F181" s="16">
        <v>3</v>
      </c>
      <c r="G181" s="16">
        <v>3</v>
      </c>
      <c r="H181" s="16">
        <v>3</v>
      </c>
      <c r="I181" s="16">
        <v>3</v>
      </c>
      <c r="J181" s="16">
        <v>3</v>
      </c>
      <c r="K181" s="16">
        <v>1</v>
      </c>
      <c r="L181" s="16">
        <v>3</v>
      </c>
      <c r="M181" s="16">
        <v>3</v>
      </c>
      <c r="N181" s="16">
        <v>3</v>
      </c>
      <c r="O181" s="25">
        <v>3</v>
      </c>
      <c r="P181" s="6"/>
    </row>
    <row r="182" spans="1:16" x14ac:dyDescent="0.2">
      <c r="A182" s="34" t="s">
        <v>901</v>
      </c>
      <c r="B182" s="24" t="s">
        <v>19</v>
      </c>
      <c r="C182" s="11">
        <f t="shared" si="21"/>
        <v>2.75</v>
      </c>
      <c r="D182" s="12">
        <f t="shared" si="22"/>
        <v>3</v>
      </c>
      <c r="E182" s="16">
        <v>1</v>
      </c>
      <c r="F182" s="16">
        <v>3</v>
      </c>
      <c r="G182" s="16">
        <v>1</v>
      </c>
      <c r="H182" s="16">
        <v>2</v>
      </c>
      <c r="I182" s="16">
        <v>4</v>
      </c>
      <c r="J182" s="16">
        <v>4</v>
      </c>
      <c r="K182" s="16">
        <v>5</v>
      </c>
      <c r="L182" s="16">
        <v>5</v>
      </c>
      <c r="M182" s="16">
        <v>4</v>
      </c>
      <c r="N182" s="16">
        <v>2</v>
      </c>
      <c r="O182" s="25">
        <v>3</v>
      </c>
      <c r="P182" s="6"/>
    </row>
    <row r="183" spans="1:16" x14ac:dyDescent="0.2">
      <c r="A183" s="34" t="s">
        <v>2152</v>
      </c>
      <c r="B183" s="24" t="s">
        <v>17</v>
      </c>
      <c r="C183" s="11">
        <f t="shared" si="21"/>
        <v>2.7361111111111107</v>
      </c>
      <c r="D183" s="12">
        <f t="shared" si="22"/>
        <v>2</v>
      </c>
      <c r="E183" s="16">
        <v>4</v>
      </c>
      <c r="F183" s="16">
        <v>5</v>
      </c>
      <c r="G183" s="16">
        <v>2</v>
      </c>
      <c r="H183" s="16">
        <v>4</v>
      </c>
      <c r="I183" s="16">
        <v>2</v>
      </c>
      <c r="J183" s="16">
        <v>2</v>
      </c>
      <c r="K183" s="16">
        <v>2</v>
      </c>
      <c r="L183" s="16">
        <v>1</v>
      </c>
      <c r="M183" s="16">
        <v>3</v>
      </c>
      <c r="N183" s="16">
        <v>1</v>
      </c>
      <c r="O183" s="25">
        <v>3</v>
      </c>
      <c r="P183" s="6"/>
    </row>
    <row r="184" spans="1:16" x14ac:dyDescent="0.2">
      <c r="A184" s="34" t="s">
        <v>389</v>
      </c>
      <c r="B184" s="24" t="s">
        <v>18</v>
      </c>
      <c r="C184" s="11">
        <f t="shared" si="21"/>
        <v>2.7361111111111107</v>
      </c>
      <c r="D184" s="12">
        <f t="shared" si="22"/>
        <v>3</v>
      </c>
      <c r="E184" s="16">
        <v>1</v>
      </c>
      <c r="F184" s="16">
        <v>3</v>
      </c>
      <c r="G184" s="16">
        <v>2</v>
      </c>
      <c r="H184" s="16">
        <v>3</v>
      </c>
      <c r="I184" s="16">
        <v>4</v>
      </c>
      <c r="J184" s="16">
        <v>5</v>
      </c>
      <c r="K184" s="16">
        <v>5</v>
      </c>
      <c r="L184" s="16">
        <v>5</v>
      </c>
      <c r="M184" s="16">
        <v>4</v>
      </c>
      <c r="N184" s="16">
        <v>3</v>
      </c>
      <c r="O184" s="25">
        <v>1</v>
      </c>
      <c r="P184" s="6"/>
    </row>
    <row r="185" spans="1:16" x14ac:dyDescent="0.2">
      <c r="A185" s="34" t="s">
        <v>878</v>
      </c>
      <c r="B185" s="24" t="s">
        <v>19</v>
      </c>
      <c r="C185" s="11">
        <f t="shared" si="21"/>
        <v>2.7222222222222228</v>
      </c>
      <c r="D185" s="12">
        <f t="shared" si="22"/>
        <v>3</v>
      </c>
      <c r="E185" s="16">
        <v>1</v>
      </c>
      <c r="F185" s="16">
        <v>2</v>
      </c>
      <c r="G185" s="16">
        <v>2</v>
      </c>
      <c r="H185" s="16">
        <v>3</v>
      </c>
      <c r="I185" s="16">
        <v>5</v>
      </c>
      <c r="J185" s="16">
        <v>5</v>
      </c>
      <c r="K185" s="16">
        <v>1</v>
      </c>
      <c r="L185" s="16">
        <v>5</v>
      </c>
      <c r="M185" s="16">
        <v>3</v>
      </c>
      <c r="N185" s="16">
        <v>2</v>
      </c>
      <c r="O185" s="25">
        <v>4</v>
      </c>
      <c r="P185" s="6"/>
    </row>
    <row r="186" spans="1:16" x14ac:dyDescent="0.2">
      <c r="A186" s="34" t="s">
        <v>104</v>
      </c>
      <c r="B186" s="24" t="s">
        <v>15</v>
      </c>
      <c r="C186" s="11">
        <f t="shared" si="21"/>
        <v>2.7222222222222228</v>
      </c>
      <c r="D186" s="12">
        <f t="shared" si="22"/>
        <v>3</v>
      </c>
      <c r="E186" s="16">
        <v>3</v>
      </c>
      <c r="F186" s="16">
        <v>4</v>
      </c>
      <c r="G186" s="16">
        <v>4</v>
      </c>
      <c r="H186" s="16">
        <v>2</v>
      </c>
      <c r="I186" s="16">
        <v>4</v>
      </c>
      <c r="J186" s="16">
        <v>5</v>
      </c>
      <c r="K186" s="16">
        <v>1</v>
      </c>
      <c r="L186" s="16">
        <v>2</v>
      </c>
      <c r="M186" s="16">
        <v>2</v>
      </c>
      <c r="N186" s="16">
        <v>4</v>
      </c>
      <c r="O186" s="25">
        <v>1</v>
      </c>
      <c r="P186" s="6"/>
    </row>
    <row r="187" spans="1:16" x14ac:dyDescent="0.2">
      <c r="A187" s="34" t="s">
        <v>1766</v>
      </c>
      <c r="B187" s="24" t="s">
        <v>19</v>
      </c>
      <c r="C187" s="11">
        <f t="shared" si="21"/>
        <v>2.7222222222222228</v>
      </c>
      <c r="D187" s="12">
        <f t="shared" si="22"/>
        <v>3</v>
      </c>
      <c r="E187" s="16">
        <v>1</v>
      </c>
      <c r="F187" s="16">
        <v>2</v>
      </c>
      <c r="G187" s="16">
        <v>2</v>
      </c>
      <c r="H187" s="16">
        <v>3</v>
      </c>
      <c r="I187" s="16">
        <v>3</v>
      </c>
      <c r="J187" s="16">
        <v>3</v>
      </c>
      <c r="K187" s="16">
        <v>1</v>
      </c>
      <c r="L187" s="16">
        <v>5</v>
      </c>
      <c r="M187" s="16">
        <v>3</v>
      </c>
      <c r="N187" s="16">
        <v>3</v>
      </c>
      <c r="O187" s="25">
        <v>4</v>
      </c>
      <c r="P187" s="6"/>
    </row>
    <row r="188" spans="1:16" x14ac:dyDescent="0.2">
      <c r="A188" s="34" t="s">
        <v>1694</v>
      </c>
      <c r="B188" s="24" t="s">
        <v>19</v>
      </c>
      <c r="C188" s="11">
        <f t="shared" si="21"/>
        <v>2.7222222222222228</v>
      </c>
      <c r="D188" s="12">
        <f t="shared" si="22"/>
        <v>3</v>
      </c>
      <c r="E188" s="16">
        <v>3</v>
      </c>
      <c r="F188" s="16">
        <v>4</v>
      </c>
      <c r="G188" s="16">
        <v>2</v>
      </c>
      <c r="H188" s="16">
        <v>4</v>
      </c>
      <c r="I188" s="16">
        <v>1</v>
      </c>
      <c r="J188" s="16">
        <v>1</v>
      </c>
      <c r="K188" s="16">
        <v>1</v>
      </c>
      <c r="L188" s="16">
        <v>1</v>
      </c>
      <c r="M188" s="16">
        <v>3</v>
      </c>
      <c r="N188" s="16">
        <v>3</v>
      </c>
      <c r="O188" s="25">
        <v>3</v>
      </c>
      <c r="P188" s="6"/>
    </row>
    <row r="189" spans="1:16" x14ac:dyDescent="0.2">
      <c r="A189" s="34" t="s">
        <v>1558</v>
      </c>
      <c r="B189" s="24" t="s">
        <v>19</v>
      </c>
      <c r="C189" s="11">
        <f t="shared" si="21"/>
        <v>2.7222222222222228</v>
      </c>
      <c r="D189" s="12">
        <f t="shared" si="22"/>
        <v>2</v>
      </c>
      <c r="E189" s="16">
        <v>3</v>
      </c>
      <c r="F189" s="16">
        <v>3</v>
      </c>
      <c r="G189" s="16">
        <v>1</v>
      </c>
      <c r="H189" s="16">
        <v>3</v>
      </c>
      <c r="I189" s="16">
        <v>1</v>
      </c>
      <c r="J189" s="16">
        <v>1</v>
      </c>
      <c r="K189" s="16">
        <v>1</v>
      </c>
      <c r="L189" s="16">
        <v>1</v>
      </c>
      <c r="M189" s="16">
        <v>5</v>
      </c>
      <c r="N189" s="16">
        <v>3</v>
      </c>
      <c r="O189" s="25">
        <v>2</v>
      </c>
      <c r="P189" s="6"/>
    </row>
    <row r="190" spans="1:16" x14ac:dyDescent="0.2">
      <c r="A190" s="34" t="s">
        <v>1703</v>
      </c>
      <c r="B190" s="24" t="s">
        <v>15</v>
      </c>
      <c r="C190" s="11">
        <f t="shared" si="21"/>
        <v>2.7222222222222228</v>
      </c>
      <c r="D190" s="12">
        <f t="shared" si="22"/>
        <v>3</v>
      </c>
      <c r="E190" s="16">
        <v>1</v>
      </c>
      <c r="F190" s="16">
        <v>3</v>
      </c>
      <c r="G190" s="16">
        <v>3</v>
      </c>
      <c r="H190" s="16">
        <v>1</v>
      </c>
      <c r="I190" s="16">
        <v>5</v>
      </c>
      <c r="J190" s="16">
        <v>5</v>
      </c>
      <c r="K190" s="16">
        <v>5</v>
      </c>
      <c r="L190" s="16">
        <v>5</v>
      </c>
      <c r="M190" s="16">
        <v>3</v>
      </c>
      <c r="N190" s="16">
        <v>4</v>
      </c>
      <c r="O190" s="25">
        <v>1</v>
      </c>
      <c r="P190" s="6"/>
    </row>
    <row r="191" spans="1:16" x14ac:dyDescent="0.2">
      <c r="A191" s="34" t="s">
        <v>278</v>
      </c>
      <c r="B191" s="24" t="s">
        <v>19</v>
      </c>
      <c r="C191" s="11">
        <f t="shared" si="21"/>
        <v>2.6944444444444442</v>
      </c>
      <c r="D191" s="12">
        <f t="shared" si="22"/>
        <v>3</v>
      </c>
      <c r="E191" s="16">
        <v>3</v>
      </c>
      <c r="F191" s="16">
        <v>3</v>
      </c>
      <c r="G191" s="16">
        <v>2</v>
      </c>
      <c r="H191" s="16">
        <v>3</v>
      </c>
      <c r="I191" s="16">
        <v>3</v>
      </c>
      <c r="J191" s="16">
        <v>4</v>
      </c>
      <c r="K191" s="16">
        <v>4</v>
      </c>
      <c r="L191" s="16">
        <v>3</v>
      </c>
      <c r="M191" s="16">
        <v>4</v>
      </c>
      <c r="N191" s="16">
        <v>2</v>
      </c>
      <c r="O191" s="25">
        <v>1</v>
      </c>
      <c r="P191" s="6"/>
    </row>
    <row r="192" spans="1:16" x14ac:dyDescent="0.2">
      <c r="A192" s="34" t="s">
        <v>623</v>
      </c>
      <c r="B192" s="24" t="s">
        <v>19</v>
      </c>
      <c r="C192" s="11">
        <f t="shared" si="21"/>
        <v>2.6805555555555558</v>
      </c>
      <c r="D192" s="12">
        <f t="shared" si="22"/>
        <v>2</v>
      </c>
      <c r="E192" s="16">
        <v>3</v>
      </c>
      <c r="F192" s="16">
        <v>3</v>
      </c>
      <c r="G192" s="16">
        <v>2</v>
      </c>
      <c r="H192" s="16">
        <v>2</v>
      </c>
      <c r="I192" s="16">
        <v>4</v>
      </c>
      <c r="J192" s="16">
        <v>5</v>
      </c>
      <c r="K192" s="16">
        <v>1</v>
      </c>
      <c r="L192" s="16">
        <v>1</v>
      </c>
      <c r="M192" s="16">
        <v>4</v>
      </c>
      <c r="N192" s="16">
        <v>2</v>
      </c>
      <c r="O192" s="25">
        <v>2</v>
      </c>
      <c r="P192" s="6"/>
    </row>
    <row r="193" spans="1:16" x14ac:dyDescent="0.2">
      <c r="A193" s="34" t="s">
        <v>977</v>
      </c>
      <c r="B193" s="24" t="s">
        <v>16</v>
      </c>
      <c r="C193" s="11">
        <f t="shared" si="21"/>
        <v>2.6805555555555558</v>
      </c>
      <c r="D193" s="12">
        <f t="shared" si="22"/>
        <v>3</v>
      </c>
      <c r="E193" s="16">
        <v>1</v>
      </c>
      <c r="F193" s="16">
        <v>3</v>
      </c>
      <c r="G193" s="16">
        <v>2</v>
      </c>
      <c r="H193" s="16">
        <v>5</v>
      </c>
      <c r="I193" s="16">
        <v>2</v>
      </c>
      <c r="J193" s="16">
        <v>3</v>
      </c>
      <c r="K193" s="16">
        <v>3</v>
      </c>
      <c r="L193" s="16">
        <v>3</v>
      </c>
      <c r="M193" s="16">
        <v>3</v>
      </c>
      <c r="N193" s="16">
        <v>2</v>
      </c>
      <c r="O193" s="25">
        <v>4</v>
      </c>
      <c r="P193" s="6"/>
    </row>
    <row r="194" spans="1:16" x14ac:dyDescent="0.2">
      <c r="A194" s="34" t="s">
        <v>2072</v>
      </c>
      <c r="B194" s="24" t="s">
        <v>15</v>
      </c>
      <c r="C194" s="11">
        <f t="shared" si="21"/>
        <v>2.6666666666666665</v>
      </c>
      <c r="D194" s="12">
        <f t="shared" si="22"/>
        <v>3</v>
      </c>
      <c r="E194" s="16">
        <v>1</v>
      </c>
      <c r="F194" s="16">
        <v>3</v>
      </c>
      <c r="G194" s="16">
        <v>2</v>
      </c>
      <c r="H194" s="16">
        <v>1</v>
      </c>
      <c r="I194" s="16">
        <v>3</v>
      </c>
      <c r="J194" s="16">
        <v>5</v>
      </c>
      <c r="K194" s="16">
        <v>3</v>
      </c>
      <c r="L194" s="16">
        <v>5</v>
      </c>
      <c r="M194" s="16">
        <v>4</v>
      </c>
      <c r="N194" s="16">
        <v>1</v>
      </c>
      <c r="O194" s="25">
        <v>4</v>
      </c>
      <c r="P194" s="6"/>
    </row>
    <row r="195" spans="1:16" x14ac:dyDescent="0.2">
      <c r="A195" s="34" t="s">
        <v>841</v>
      </c>
      <c r="B195" s="24" t="s">
        <v>19</v>
      </c>
      <c r="C195" s="11">
        <f t="shared" si="21"/>
        <v>2.6666666666666665</v>
      </c>
      <c r="D195" s="12">
        <f t="shared" si="22"/>
        <v>3</v>
      </c>
      <c r="E195" s="16">
        <v>3</v>
      </c>
      <c r="F195" s="16">
        <v>3</v>
      </c>
      <c r="G195" s="16">
        <v>3</v>
      </c>
      <c r="H195" s="16">
        <v>3</v>
      </c>
      <c r="I195" s="16">
        <v>1</v>
      </c>
      <c r="J195" s="16">
        <v>1</v>
      </c>
      <c r="K195" s="16">
        <v>1</v>
      </c>
      <c r="L195" s="16">
        <v>1</v>
      </c>
      <c r="M195" s="16">
        <v>5</v>
      </c>
      <c r="N195" s="16">
        <v>3</v>
      </c>
      <c r="O195" s="25">
        <v>1</v>
      </c>
      <c r="P195" s="6"/>
    </row>
    <row r="196" spans="1:16" x14ac:dyDescent="0.2">
      <c r="A196" s="34" t="s">
        <v>1673</v>
      </c>
      <c r="B196" s="24" t="s">
        <v>18</v>
      </c>
      <c r="C196" s="11">
        <f t="shared" si="21"/>
        <v>2.6666666666666665</v>
      </c>
      <c r="D196" s="12">
        <f t="shared" si="22"/>
        <v>3</v>
      </c>
      <c r="E196" s="16">
        <v>4</v>
      </c>
      <c r="F196" s="16">
        <v>3</v>
      </c>
      <c r="G196" s="16">
        <v>3</v>
      </c>
      <c r="H196" s="16">
        <v>3</v>
      </c>
      <c r="I196" s="16">
        <v>1</v>
      </c>
      <c r="J196" s="16">
        <v>1</v>
      </c>
      <c r="K196" s="16">
        <v>1</v>
      </c>
      <c r="L196" s="16">
        <v>1</v>
      </c>
      <c r="M196" s="16">
        <v>4</v>
      </c>
      <c r="N196" s="16">
        <v>3</v>
      </c>
      <c r="O196" s="25">
        <v>1</v>
      </c>
      <c r="P196" s="6"/>
    </row>
    <row r="197" spans="1:16" x14ac:dyDescent="0.2">
      <c r="A197" s="34" t="s">
        <v>2606</v>
      </c>
      <c r="B197" s="24" t="s">
        <v>19</v>
      </c>
      <c r="C197" s="11">
        <f t="shared" si="21"/>
        <v>2.6527777777777781</v>
      </c>
      <c r="D197" s="12">
        <f t="shared" si="22"/>
        <v>2</v>
      </c>
      <c r="E197" s="16">
        <v>3</v>
      </c>
      <c r="F197" s="16">
        <v>2</v>
      </c>
      <c r="G197" s="16">
        <v>2</v>
      </c>
      <c r="H197" s="16">
        <v>1</v>
      </c>
      <c r="I197" s="16">
        <v>4</v>
      </c>
      <c r="J197" s="16">
        <v>2</v>
      </c>
      <c r="K197" s="16">
        <v>2</v>
      </c>
      <c r="L197" s="16">
        <v>1</v>
      </c>
      <c r="M197" s="16">
        <v>4</v>
      </c>
      <c r="N197" s="16">
        <v>4</v>
      </c>
      <c r="O197" s="25">
        <v>1</v>
      </c>
      <c r="P197" s="6"/>
    </row>
    <row r="198" spans="1:16" x14ac:dyDescent="0.2">
      <c r="A198" s="34" t="s">
        <v>1952</v>
      </c>
      <c r="B198" s="24" t="s">
        <v>16</v>
      </c>
      <c r="C198" s="11">
        <f t="shared" si="21"/>
        <v>2.6388888888888888</v>
      </c>
      <c r="D198" s="12">
        <f t="shared" si="22"/>
        <v>3</v>
      </c>
      <c r="E198" s="16">
        <v>2</v>
      </c>
      <c r="F198" s="16">
        <v>3</v>
      </c>
      <c r="G198" s="16">
        <v>3</v>
      </c>
      <c r="H198" s="16">
        <v>1</v>
      </c>
      <c r="I198" s="16">
        <v>3</v>
      </c>
      <c r="J198" s="16">
        <v>3</v>
      </c>
      <c r="K198" s="16">
        <v>2</v>
      </c>
      <c r="L198" s="16">
        <v>2</v>
      </c>
      <c r="M198" s="16">
        <v>4</v>
      </c>
      <c r="N198" s="16">
        <v>3</v>
      </c>
      <c r="O198" s="25">
        <v>2</v>
      </c>
      <c r="P198" s="6"/>
    </row>
    <row r="199" spans="1:16" x14ac:dyDescent="0.2">
      <c r="A199" s="34" t="s">
        <v>1124</v>
      </c>
      <c r="B199" s="24" t="s">
        <v>18</v>
      </c>
      <c r="C199" s="11">
        <f t="shared" si="21"/>
        <v>2.6388888888888888</v>
      </c>
      <c r="D199" s="12">
        <f t="shared" si="22"/>
        <v>2</v>
      </c>
      <c r="E199" s="16">
        <v>3</v>
      </c>
      <c r="F199" s="16">
        <v>2</v>
      </c>
      <c r="G199" s="16">
        <v>3</v>
      </c>
      <c r="H199" s="16">
        <v>2</v>
      </c>
      <c r="I199" s="16">
        <v>2</v>
      </c>
      <c r="J199" s="16">
        <v>1</v>
      </c>
      <c r="K199" s="16">
        <v>1</v>
      </c>
      <c r="L199" s="16">
        <v>2</v>
      </c>
      <c r="M199" s="16">
        <v>2</v>
      </c>
      <c r="N199" s="16">
        <v>5</v>
      </c>
      <c r="O199" s="25">
        <v>2</v>
      </c>
      <c r="P199" s="6"/>
    </row>
    <row r="200" spans="1:16" x14ac:dyDescent="0.2">
      <c r="A200" s="34" t="s">
        <v>2047</v>
      </c>
      <c r="B200" s="24" t="s">
        <v>16</v>
      </c>
      <c r="C200" s="11">
        <f t="shared" si="21"/>
        <v>2.6111111111111112</v>
      </c>
      <c r="D200" s="12">
        <f t="shared" si="22"/>
        <v>2</v>
      </c>
      <c r="E200" s="16">
        <v>3</v>
      </c>
      <c r="F200" s="16">
        <v>2</v>
      </c>
      <c r="G200" s="16">
        <v>2</v>
      </c>
      <c r="H200" s="16">
        <v>1</v>
      </c>
      <c r="I200" s="16">
        <v>3</v>
      </c>
      <c r="J200" s="16">
        <v>3</v>
      </c>
      <c r="K200" s="16">
        <v>1</v>
      </c>
      <c r="L200" s="16">
        <v>1</v>
      </c>
      <c r="M200" s="16">
        <v>3</v>
      </c>
      <c r="N200" s="16">
        <v>4</v>
      </c>
      <c r="O200" s="25">
        <v>2</v>
      </c>
      <c r="P200" s="6"/>
    </row>
    <row r="201" spans="1:16" x14ac:dyDescent="0.2">
      <c r="A201" s="34" t="s">
        <v>955</v>
      </c>
      <c r="B201" s="24" t="s">
        <v>18</v>
      </c>
      <c r="C201" s="11">
        <f t="shared" si="21"/>
        <v>2.6111111111111112</v>
      </c>
      <c r="D201" s="12">
        <f t="shared" si="22"/>
        <v>2</v>
      </c>
      <c r="E201" s="16">
        <v>2</v>
      </c>
      <c r="F201" s="16">
        <v>3</v>
      </c>
      <c r="G201" s="16">
        <v>2</v>
      </c>
      <c r="H201" s="16">
        <v>3</v>
      </c>
      <c r="I201" s="16">
        <v>1</v>
      </c>
      <c r="J201" s="16">
        <v>1</v>
      </c>
      <c r="K201" s="16">
        <v>1</v>
      </c>
      <c r="L201" s="16">
        <v>1</v>
      </c>
      <c r="M201" s="16">
        <v>3</v>
      </c>
      <c r="N201" s="16">
        <v>3</v>
      </c>
      <c r="O201" s="25">
        <v>4</v>
      </c>
      <c r="P201" s="6"/>
    </row>
    <row r="202" spans="1:16" x14ac:dyDescent="0.2">
      <c r="A202" s="45" t="s">
        <v>62</v>
      </c>
      <c r="B202" s="24" t="s">
        <v>16</v>
      </c>
      <c r="C202" s="11">
        <f t="shared" si="21"/>
        <v>2.5833333333333335</v>
      </c>
      <c r="D202" s="12">
        <f t="shared" si="22"/>
        <v>3</v>
      </c>
      <c r="E202" s="16">
        <v>2</v>
      </c>
      <c r="F202" s="16">
        <v>4</v>
      </c>
      <c r="G202" s="16">
        <v>3</v>
      </c>
      <c r="H202" s="16">
        <v>2</v>
      </c>
      <c r="I202" s="16">
        <v>4</v>
      </c>
      <c r="J202" s="16">
        <v>3</v>
      </c>
      <c r="K202" s="16">
        <v>2</v>
      </c>
      <c r="L202" s="16">
        <v>1</v>
      </c>
      <c r="M202" s="16">
        <v>3</v>
      </c>
      <c r="N202" s="16">
        <v>3</v>
      </c>
      <c r="O202" s="25">
        <v>2</v>
      </c>
      <c r="P202" s="6"/>
    </row>
    <row r="203" spans="1:16" x14ac:dyDescent="0.2">
      <c r="A203" s="34" t="s">
        <v>1303</v>
      </c>
      <c r="B203" s="24" t="s">
        <v>19</v>
      </c>
      <c r="C203" s="11">
        <f t="shared" si="21"/>
        <v>2.5833333333333335</v>
      </c>
      <c r="D203" s="12">
        <f t="shared" si="22"/>
        <v>3</v>
      </c>
      <c r="E203" s="16">
        <v>1</v>
      </c>
      <c r="F203" s="16">
        <v>3</v>
      </c>
      <c r="G203" s="16">
        <v>3</v>
      </c>
      <c r="H203" s="16">
        <v>3</v>
      </c>
      <c r="I203" s="16">
        <v>3</v>
      </c>
      <c r="J203" s="16">
        <v>2</v>
      </c>
      <c r="K203" s="16">
        <v>4</v>
      </c>
      <c r="L203" s="16">
        <v>1</v>
      </c>
      <c r="M203" s="16">
        <v>3</v>
      </c>
      <c r="N203" s="16">
        <v>3</v>
      </c>
      <c r="O203" s="25">
        <v>3</v>
      </c>
      <c r="P203" s="6"/>
    </row>
    <row r="204" spans="1:16" x14ac:dyDescent="0.2">
      <c r="A204" s="34" t="s">
        <v>1144</v>
      </c>
      <c r="B204" s="24" t="s">
        <v>19</v>
      </c>
      <c r="C204" s="11">
        <f t="shared" si="21"/>
        <v>2.5555555555555558</v>
      </c>
      <c r="D204" s="12">
        <f t="shared" si="22"/>
        <v>3</v>
      </c>
      <c r="E204" s="16">
        <v>2</v>
      </c>
      <c r="F204" s="16">
        <v>2</v>
      </c>
      <c r="G204" s="16">
        <v>2</v>
      </c>
      <c r="H204" s="16">
        <v>3</v>
      </c>
      <c r="I204" s="16">
        <v>4</v>
      </c>
      <c r="J204" s="16">
        <v>4</v>
      </c>
      <c r="K204" s="16">
        <v>4</v>
      </c>
      <c r="L204" s="16">
        <v>4</v>
      </c>
      <c r="M204" s="16">
        <v>1</v>
      </c>
      <c r="N204" s="16">
        <v>3</v>
      </c>
      <c r="O204" s="25">
        <v>3</v>
      </c>
      <c r="P204" s="6"/>
    </row>
    <row r="205" spans="1:16" x14ac:dyDescent="0.2">
      <c r="A205" s="34" t="s">
        <v>493</v>
      </c>
      <c r="B205" s="24" t="s">
        <v>19</v>
      </c>
      <c r="C205" s="11">
        <f t="shared" si="21"/>
        <v>2.5555555555555558</v>
      </c>
      <c r="D205" s="12">
        <f t="shared" si="22"/>
        <v>3</v>
      </c>
      <c r="E205" s="16">
        <v>3</v>
      </c>
      <c r="F205" s="16">
        <v>4</v>
      </c>
      <c r="G205" s="16">
        <v>2</v>
      </c>
      <c r="H205" s="16">
        <v>1</v>
      </c>
      <c r="I205" s="16">
        <v>4</v>
      </c>
      <c r="J205" s="16">
        <v>4</v>
      </c>
      <c r="K205" s="16">
        <v>5</v>
      </c>
      <c r="L205" s="16">
        <v>3</v>
      </c>
      <c r="M205" s="16">
        <v>3</v>
      </c>
      <c r="N205" s="16">
        <v>2</v>
      </c>
      <c r="O205" s="25">
        <v>1</v>
      </c>
      <c r="P205" s="6"/>
    </row>
    <row r="206" spans="1:16" x14ac:dyDescent="0.2">
      <c r="A206" s="34" t="s">
        <v>1073</v>
      </c>
      <c r="B206" s="24" t="s">
        <v>18</v>
      </c>
      <c r="C206" s="11">
        <f t="shared" si="21"/>
        <v>2.5555555555555558</v>
      </c>
      <c r="D206" s="12">
        <f t="shared" si="22"/>
        <v>2</v>
      </c>
      <c r="E206" s="16">
        <v>3</v>
      </c>
      <c r="F206" s="16">
        <v>4</v>
      </c>
      <c r="G206" s="16">
        <v>2</v>
      </c>
      <c r="H206" s="16">
        <v>4</v>
      </c>
      <c r="I206" s="16">
        <v>1</v>
      </c>
      <c r="J206" s="16">
        <v>1</v>
      </c>
      <c r="K206" s="16">
        <v>1</v>
      </c>
      <c r="L206" s="16">
        <v>1</v>
      </c>
      <c r="M206" s="16">
        <v>4</v>
      </c>
      <c r="N206" s="16">
        <v>3</v>
      </c>
      <c r="O206" s="25">
        <v>1</v>
      </c>
      <c r="P206" s="6"/>
    </row>
    <row r="207" spans="1:16" x14ac:dyDescent="0.2">
      <c r="A207" s="34" t="s">
        <v>1637</v>
      </c>
      <c r="B207" s="24" t="s">
        <v>18</v>
      </c>
      <c r="C207" s="11">
        <f t="shared" ref="C207:C264" si="23">(E207+((F207+G207+H207)/3)+((I207+J207+K207+L207)/4)+M207+N207+O207)/6</f>
        <v>2.5416666666666665</v>
      </c>
      <c r="D207" s="12">
        <f t="shared" ref="D207:D264" si="24">MEDIAN(E207:O207)</f>
        <v>3</v>
      </c>
      <c r="E207" s="16">
        <v>3</v>
      </c>
      <c r="F207" s="16">
        <v>3</v>
      </c>
      <c r="G207" s="16">
        <v>3</v>
      </c>
      <c r="H207" s="16">
        <v>3</v>
      </c>
      <c r="I207" s="16">
        <v>3</v>
      </c>
      <c r="J207" s="16">
        <v>4</v>
      </c>
      <c r="K207" s="16">
        <v>1</v>
      </c>
      <c r="L207" s="16">
        <v>1</v>
      </c>
      <c r="M207" s="16">
        <v>2</v>
      </c>
      <c r="N207" s="16">
        <v>3</v>
      </c>
      <c r="O207" s="25">
        <v>2</v>
      </c>
      <c r="P207" s="6"/>
    </row>
    <row r="208" spans="1:16" x14ac:dyDescent="0.2">
      <c r="A208" s="34" t="s">
        <v>2498</v>
      </c>
      <c r="B208" s="24" t="s">
        <v>17</v>
      </c>
      <c r="C208" s="11">
        <f t="shared" si="23"/>
        <v>2.5416666666666665</v>
      </c>
      <c r="D208" s="12">
        <f t="shared" si="24"/>
        <v>3</v>
      </c>
      <c r="E208" s="16">
        <v>1</v>
      </c>
      <c r="F208" s="16">
        <v>4</v>
      </c>
      <c r="G208" s="16">
        <v>2</v>
      </c>
      <c r="H208" s="16">
        <v>3</v>
      </c>
      <c r="I208" s="16">
        <v>4</v>
      </c>
      <c r="J208" s="16">
        <v>3</v>
      </c>
      <c r="K208" s="16">
        <v>2</v>
      </c>
      <c r="L208" s="16">
        <v>4</v>
      </c>
      <c r="M208" s="16">
        <v>2</v>
      </c>
      <c r="N208" s="16">
        <v>4</v>
      </c>
      <c r="O208" s="25">
        <v>2</v>
      </c>
      <c r="P208" s="6"/>
    </row>
    <row r="209" spans="1:16" x14ac:dyDescent="0.2">
      <c r="A209" s="34" t="s">
        <v>2353</v>
      </c>
      <c r="B209" s="24" t="s">
        <v>16</v>
      </c>
      <c r="C209" s="11">
        <f t="shared" si="23"/>
        <v>2.5416666666666665</v>
      </c>
      <c r="D209" s="12">
        <f t="shared" si="24"/>
        <v>3</v>
      </c>
      <c r="E209" s="16">
        <v>1</v>
      </c>
      <c r="F209" s="16">
        <v>3</v>
      </c>
      <c r="G209" s="16">
        <v>3</v>
      </c>
      <c r="H209" s="16">
        <v>3</v>
      </c>
      <c r="I209" s="16">
        <v>3</v>
      </c>
      <c r="J209" s="16">
        <v>4</v>
      </c>
      <c r="K209" s="16">
        <v>1</v>
      </c>
      <c r="L209" s="16">
        <v>1</v>
      </c>
      <c r="M209" s="16">
        <v>3</v>
      </c>
      <c r="N209" s="16">
        <v>4</v>
      </c>
      <c r="O209" s="25">
        <v>2</v>
      </c>
      <c r="P209" s="6"/>
    </row>
    <row r="210" spans="1:16" x14ac:dyDescent="0.2">
      <c r="A210" s="34" t="s">
        <v>174</v>
      </c>
      <c r="B210" s="24" t="s">
        <v>19</v>
      </c>
      <c r="C210" s="11">
        <f t="shared" si="23"/>
        <v>2.5416666666666665</v>
      </c>
      <c r="D210" s="12">
        <f t="shared" si="24"/>
        <v>2</v>
      </c>
      <c r="E210" s="16">
        <v>3</v>
      </c>
      <c r="F210" s="16">
        <v>2</v>
      </c>
      <c r="G210" s="16">
        <v>2</v>
      </c>
      <c r="H210" s="16">
        <v>2</v>
      </c>
      <c r="I210" s="16">
        <v>4</v>
      </c>
      <c r="J210" s="16">
        <v>1</v>
      </c>
      <c r="K210" s="16">
        <v>3</v>
      </c>
      <c r="L210" s="16">
        <v>1</v>
      </c>
      <c r="M210" s="16">
        <v>4</v>
      </c>
      <c r="N210" s="16">
        <v>1</v>
      </c>
      <c r="O210" s="25">
        <v>3</v>
      </c>
      <c r="P210" s="6"/>
    </row>
    <row r="211" spans="1:16" x14ac:dyDescent="0.2">
      <c r="A211" s="34" t="s">
        <v>890</v>
      </c>
      <c r="B211" s="24" t="s">
        <v>19</v>
      </c>
      <c r="C211" s="11">
        <f t="shared" si="23"/>
        <v>2.5277777777777781</v>
      </c>
      <c r="D211" s="12">
        <f t="shared" si="24"/>
        <v>2</v>
      </c>
      <c r="E211" s="16">
        <v>1</v>
      </c>
      <c r="F211" s="16">
        <v>2</v>
      </c>
      <c r="G211" s="16">
        <v>1</v>
      </c>
      <c r="H211" s="16">
        <v>2</v>
      </c>
      <c r="I211" s="16">
        <v>2</v>
      </c>
      <c r="J211" s="16">
        <v>2</v>
      </c>
      <c r="K211" s="16">
        <v>5</v>
      </c>
      <c r="L211" s="16">
        <v>5</v>
      </c>
      <c r="M211" s="16">
        <v>4</v>
      </c>
      <c r="N211" s="16">
        <v>2</v>
      </c>
      <c r="O211" s="25">
        <v>3</v>
      </c>
      <c r="P211" s="6"/>
    </row>
    <row r="212" spans="1:16" x14ac:dyDescent="0.2">
      <c r="A212" s="34" t="s">
        <v>2092</v>
      </c>
      <c r="B212" s="24" t="s">
        <v>15</v>
      </c>
      <c r="C212" s="11">
        <f t="shared" si="23"/>
        <v>2.5277777777777781</v>
      </c>
      <c r="D212" s="12">
        <f t="shared" si="24"/>
        <v>2</v>
      </c>
      <c r="E212" s="16">
        <v>1</v>
      </c>
      <c r="F212" s="16">
        <v>2</v>
      </c>
      <c r="G212" s="16">
        <v>2</v>
      </c>
      <c r="H212" s="16">
        <v>1</v>
      </c>
      <c r="I212" s="16">
        <v>3</v>
      </c>
      <c r="J212" s="16">
        <v>1</v>
      </c>
      <c r="K212" s="16">
        <v>2</v>
      </c>
      <c r="L212" s="16">
        <v>4</v>
      </c>
      <c r="M212" s="16">
        <v>4</v>
      </c>
      <c r="N212" s="16">
        <v>3</v>
      </c>
      <c r="O212" s="25">
        <v>3</v>
      </c>
      <c r="P212" s="6"/>
    </row>
    <row r="213" spans="1:16" x14ac:dyDescent="0.2">
      <c r="A213" s="34" t="s">
        <v>817</v>
      </c>
      <c r="B213" s="24" t="s">
        <v>17</v>
      </c>
      <c r="C213" s="11">
        <f t="shared" si="23"/>
        <v>2.5277777777777777</v>
      </c>
      <c r="D213" s="12">
        <f t="shared" si="24"/>
        <v>3</v>
      </c>
      <c r="E213" s="16">
        <v>1</v>
      </c>
      <c r="F213" s="16">
        <v>3</v>
      </c>
      <c r="G213" s="16">
        <v>2</v>
      </c>
      <c r="H213" s="16">
        <v>3</v>
      </c>
      <c r="I213" s="16">
        <v>2</v>
      </c>
      <c r="J213" s="16">
        <v>3</v>
      </c>
      <c r="K213" s="16">
        <v>1</v>
      </c>
      <c r="L213" s="16">
        <v>4</v>
      </c>
      <c r="M213" s="16">
        <v>2</v>
      </c>
      <c r="N213" s="16">
        <v>3</v>
      </c>
      <c r="O213" s="25">
        <v>4</v>
      </c>
      <c r="P213" s="6"/>
    </row>
    <row r="214" spans="1:16" x14ac:dyDescent="0.2">
      <c r="A214" s="34" t="s">
        <v>711</v>
      </c>
      <c r="B214" s="24" t="s">
        <v>16</v>
      </c>
      <c r="C214" s="11">
        <f t="shared" si="23"/>
        <v>2.5</v>
      </c>
      <c r="D214" s="12">
        <f t="shared" si="24"/>
        <v>3</v>
      </c>
      <c r="E214" s="16">
        <v>1</v>
      </c>
      <c r="F214" s="16">
        <v>3</v>
      </c>
      <c r="G214" s="16">
        <v>4</v>
      </c>
      <c r="H214" s="16">
        <v>2</v>
      </c>
      <c r="I214" s="16">
        <v>4</v>
      </c>
      <c r="J214" s="16">
        <v>4</v>
      </c>
      <c r="K214" s="16">
        <v>2</v>
      </c>
      <c r="L214" s="16">
        <v>2</v>
      </c>
      <c r="M214" s="16">
        <v>4</v>
      </c>
      <c r="N214" s="16">
        <v>3</v>
      </c>
      <c r="O214" s="25">
        <v>1</v>
      </c>
      <c r="P214" s="6"/>
    </row>
    <row r="215" spans="1:16" x14ac:dyDescent="0.2">
      <c r="A215" s="34" t="s">
        <v>785</v>
      </c>
      <c r="B215" s="24" t="s">
        <v>17</v>
      </c>
      <c r="C215" s="11">
        <f t="shared" si="23"/>
        <v>2.5</v>
      </c>
      <c r="D215" s="12">
        <f t="shared" si="24"/>
        <v>1</v>
      </c>
      <c r="E215" s="16">
        <v>1</v>
      </c>
      <c r="F215" s="16">
        <v>3</v>
      </c>
      <c r="G215" s="16">
        <v>2</v>
      </c>
      <c r="H215" s="16">
        <v>1</v>
      </c>
      <c r="I215" s="16">
        <v>1</v>
      </c>
      <c r="J215" s="16">
        <v>1</v>
      </c>
      <c r="K215" s="16">
        <v>1</v>
      </c>
      <c r="L215" s="16">
        <v>1</v>
      </c>
      <c r="M215" s="16">
        <v>3</v>
      </c>
      <c r="N215" s="16">
        <v>4</v>
      </c>
      <c r="O215" s="25">
        <v>4</v>
      </c>
      <c r="P215" s="6"/>
    </row>
    <row r="216" spans="1:16" x14ac:dyDescent="0.2">
      <c r="A216" s="34" t="s">
        <v>217</v>
      </c>
      <c r="B216" s="24" t="s">
        <v>16</v>
      </c>
      <c r="C216" s="11">
        <f t="shared" si="23"/>
        <v>2.4722222222222223</v>
      </c>
      <c r="D216" s="12">
        <f t="shared" si="24"/>
        <v>3</v>
      </c>
      <c r="E216" s="16">
        <v>3</v>
      </c>
      <c r="F216" s="16">
        <v>3</v>
      </c>
      <c r="G216" s="16">
        <v>3</v>
      </c>
      <c r="H216" s="16">
        <v>1</v>
      </c>
      <c r="I216" s="16">
        <v>3</v>
      </c>
      <c r="J216" s="16">
        <v>3</v>
      </c>
      <c r="K216" s="16">
        <v>1</v>
      </c>
      <c r="L216" s="16">
        <v>3</v>
      </c>
      <c r="M216" s="16">
        <v>2</v>
      </c>
      <c r="N216" s="16">
        <v>3</v>
      </c>
      <c r="O216" s="25">
        <v>2</v>
      </c>
      <c r="P216" s="6"/>
    </row>
    <row r="217" spans="1:16" x14ac:dyDescent="0.2">
      <c r="A217" s="34" t="s">
        <v>701</v>
      </c>
      <c r="B217" s="24" t="s">
        <v>19</v>
      </c>
      <c r="C217" s="11">
        <f t="shared" si="23"/>
        <v>2.4583333333333335</v>
      </c>
      <c r="D217" s="12">
        <f t="shared" si="24"/>
        <v>2</v>
      </c>
      <c r="E217" s="16">
        <v>2</v>
      </c>
      <c r="F217" s="16">
        <v>2</v>
      </c>
      <c r="G217" s="16">
        <v>4</v>
      </c>
      <c r="H217" s="16">
        <v>3</v>
      </c>
      <c r="I217" s="16">
        <v>5</v>
      </c>
      <c r="J217" s="16">
        <v>2</v>
      </c>
      <c r="K217" s="16">
        <v>2</v>
      </c>
      <c r="L217" s="16">
        <v>2</v>
      </c>
      <c r="M217" s="16">
        <v>3</v>
      </c>
      <c r="N217" s="16">
        <v>3</v>
      </c>
      <c r="O217" s="25">
        <v>1</v>
      </c>
      <c r="P217" s="6"/>
    </row>
    <row r="218" spans="1:16" x14ac:dyDescent="0.2">
      <c r="A218" s="34" t="s">
        <v>2522</v>
      </c>
      <c r="B218" s="24" t="s">
        <v>16</v>
      </c>
      <c r="C218" s="11">
        <f t="shared" si="23"/>
        <v>2.4444444444444446</v>
      </c>
      <c r="D218" s="12">
        <f t="shared" si="24"/>
        <v>2</v>
      </c>
      <c r="E218" s="16">
        <v>2</v>
      </c>
      <c r="F218" s="16">
        <v>2</v>
      </c>
      <c r="G218" s="16">
        <v>2</v>
      </c>
      <c r="H218" s="16">
        <v>1</v>
      </c>
      <c r="I218" s="16">
        <v>3</v>
      </c>
      <c r="J218" s="16">
        <v>3</v>
      </c>
      <c r="K218" s="16">
        <v>1</v>
      </c>
      <c r="L218" s="16">
        <v>1</v>
      </c>
      <c r="M218" s="16">
        <v>3</v>
      </c>
      <c r="N218" s="16">
        <v>4</v>
      </c>
      <c r="O218" s="25">
        <v>2</v>
      </c>
      <c r="P218" s="6"/>
    </row>
    <row r="219" spans="1:16" x14ac:dyDescent="0.2">
      <c r="A219" s="34" t="s">
        <v>2531</v>
      </c>
      <c r="B219" s="24" t="s">
        <v>18</v>
      </c>
      <c r="C219" s="11">
        <f t="shared" si="23"/>
        <v>2.4444444444444442</v>
      </c>
      <c r="D219" s="12">
        <f t="shared" si="24"/>
        <v>3</v>
      </c>
      <c r="E219" s="16">
        <v>2</v>
      </c>
      <c r="F219" s="16">
        <v>3</v>
      </c>
      <c r="G219" s="16">
        <v>2</v>
      </c>
      <c r="H219" s="16">
        <v>3</v>
      </c>
      <c r="I219" s="16">
        <v>3</v>
      </c>
      <c r="J219" s="16">
        <v>4</v>
      </c>
      <c r="K219" s="16">
        <v>4</v>
      </c>
      <c r="L219" s="16">
        <v>1</v>
      </c>
      <c r="M219" s="16">
        <v>3</v>
      </c>
      <c r="N219" s="16">
        <v>2</v>
      </c>
      <c r="O219" s="25">
        <v>2</v>
      </c>
      <c r="P219" s="6"/>
    </row>
    <row r="220" spans="1:16" x14ac:dyDescent="0.2">
      <c r="A220" s="34" t="s">
        <v>2207</v>
      </c>
      <c r="B220" s="24" t="s">
        <v>17</v>
      </c>
      <c r="C220" s="11">
        <f t="shared" si="23"/>
        <v>2.4444444444444442</v>
      </c>
      <c r="D220" s="12">
        <f t="shared" si="24"/>
        <v>2</v>
      </c>
      <c r="E220" s="16">
        <v>3</v>
      </c>
      <c r="F220" s="16">
        <v>5</v>
      </c>
      <c r="G220" s="16">
        <v>2</v>
      </c>
      <c r="H220" s="16">
        <v>4</v>
      </c>
      <c r="I220" s="16">
        <v>1</v>
      </c>
      <c r="J220" s="16">
        <v>1</v>
      </c>
      <c r="K220" s="16">
        <v>1</v>
      </c>
      <c r="L220" s="16">
        <v>1</v>
      </c>
      <c r="M220" s="16">
        <v>3</v>
      </c>
      <c r="N220" s="16">
        <v>1</v>
      </c>
      <c r="O220" s="25">
        <v>3</v>
      </c>
      <c r="P220" s="6"/>
    </row>
    <row r="221" spans="1:16" x14ac:dyDescent="0.2">
      <c r="A221" s="34" t="s">
        <v>1828</v>
      </c>
      <c r="B221" s="24" t="s">
        <v>18</v>
      </c>
      <c r="C221" s="11">
        <f t="shared" si="23"/>
        <v>2.4166666666666665</v>
      </c>
      <c r="D221" s="12">
        <f t="shared" si="24"/>
        <v>3</v>
      </c>
      <c r="E221" s="16">
        <v>2</v>
      </c>
      <c r="F221" s="16">
        <v>3</v>
      </c>
      <c r="G221" s="16">
        <v>3</v>
      </c>
      <c r="H221" s="16">
        <v>3</v>
      </c>
      <c r="I221" s="16">
        <v>4</v>
      </c>
      <c r="J221" s="16">
        <v>4</v>
      </c>
      <c r="K221" s="16">
        <v>3</v>
      </c>
      <c r="L221" s="16">
        <v>3</v>
      </c>
      <c r="M221" s="16">
        <v>2</v>
      </c>
      <c r="N221" s="16">
        <v>3</v>
      </c>
      <c r="O221" s="25">
        <v>1</v>
      </c>
      <c r="P221" s="6"/>
    </row>
    <row r="222" spans="1:16" x14ac:dyDescent="0.2">
      <c r="A222" s="34" t="s">
        <v>1135</v>
      </c>
      <c r="B222" s="24" t="s">
        <v>19</v>
      </c>
      <c r="C222" s="11">
        <f t="shared" si="23"/>
        <v>2.3888888888888888</v>
      </c>
      <c r="D222" s="12">
        <f t="shared" si="24"/>
        <v>3</v>
      </c>
      <c r="E222" s="16">
        <v>1</v>
      </c>
      <c r="F222" s="16">
        <v>3</v>
      </c>
      <c r="G222" s="16">
        <v>3</v>
      </c>
      <c r="H222" s="16">
        <v>4</v>
      </c>
      <c r="I222" s="16">
        <v>4</v>
      </c>
      <c r="J222" s="16">
        <v>5</v>
      </c>
      <c r="K222" s="16">
        <v>2</v>
      </c>
      <c r="L222" s="16">
        <v>5</v>
      </c>
      <c r="M222" s="16">
        <v>1</v>
      </c>
      <c r="N222" s="16">
        <v>1</v>
      </c>
      <c r="O222" s="25">
        <v>4</v>
      </c>
      <c r="P222" s="6"/>
    </row>
    <row r="223" spans="1:16" x14ac:dyDescent="0.2">
      <c r="A223" s="34" t="s">
        <v>1546</v>
      </c>
      <c r="B223" s="24" t="s">
        <v>19</v>
      </c>
      <c r="C223" s="11">
        <f t="shared" si="23"/>
        <v>2.375</v>
      </c>
      <c r="D223" s="12">
        <f t="shared" si="24"/>
        <v>3</v>
      </c>
      <c r="E223" s="16">
        <v>1</v>
      </c>
      <c r="F223" s="16">
        <v>3</v>
      </c>
      <c r="G223" s="16">
        <v>3</v>
      </c>
      <c r="H223" s="16">
        <v>3</v>
      </c>
      <c r="I223" s="16">
        <v>5</v>
      </c>
      <c r="J223" s="16">
        <v>2</v>
      </c>
      <c r="K223" s="16">
        <v>3</v>
      </c>
      <c r="L223" s="16">
        <v>3</v>
      </c>
      <c r="M223" s="16">
        <v>2</v>
      </c>
      <c r="N223" s="16">
        <v>3</v>
      </c>
      <c r="O223" s="25">
        <v>2</v>
      </c>
      <c r="P223" s="6"/>
    </row>
    <row r="224" spans="1:16" x14ac:dyDescent="0.2">
      <c r="A224" s="34" t="s">
        <v>934</v>
      </c>
      <c r="B224" s="24" t="s">
        <v>18</v>
      </c>
      <c r="C224" s="11">
        <f t="shared" si="23"/>
        <v>2.375</v>
      </c>
      <c r="D224" s="12">
        <f t="shared" si="24"/>
        <v>2</v>
      </c>
      <c r="E224" s="16">
        <v>1</v>
      </c>
      <c r="F224" s="16">
        <v>1</v>
      </c>
      <c r="G224" s="16">
        <v>1</v>
      </c>
      <c r="H224" s="16">
        <v>1</v>
      </c>
      <c r="I224" s="16">
        <v>3</v>
      </c>
      <c r="J224" s="16">
        <v>2</v>
      </c>
      <c r="K224" s="16">
        <v>4</v>
      </c>
      <c r="L224" s="16">
        <v>4</v>
      </c>
      <c r="M224" s="16">
        <v>3</v>
      </c>
      <c r="N224" s="16">
        <v>4</v>
      </c>
      <c r="O224" s="25">
        <v>2</v>
      </c>
      <c r="P224" s="6"/>
    </row>
    <row r="225" spans="1:16" x14ac:dyDescent="0.2">
      <c r="A225" s="34" t="s">
        <v>298</v>
      </c>
      <c r="B225" s="24" t="s">
        <v>19</v>
      </c>
      <c r="C225" s="11">
        <f t="shared" si="23"/>
        <v>2.375</v>
      </c>
      <c r="D225" s="12">
        <f t="shared" si="24"/>
        <v>1</v>
      </c>
      <c r="E225" s="16">
        <v>3</v>
      </c>
      <c r="F225" s="16">
        <v>1</v>
      </c>
      <c r="G225" s="16">
        <v>1</v>
      </c>
      <c r="H225" s="16">
        <v>1</v>
      </c>
      <c r="I225" s="16">
        <v>4</v>
      </c>
      <c r="J225" s="16">
        <v>3</v>
      </c>
      <c r="K225" s="16">
        <v>1</v>
      </c>
      <c r="L225" s="16">
        <v>1</v>
      </c>
      <c r="M225" s="16">
        <v>3</v>
      </c>
      <c r="N225" s="16">
        <v>4</v>
      </c>
      <c r="O225" s="25">
        <v>1</v>
      </c>
      <c r="P225" s="6"/>
    </row>
    <row r="226" spans="1:16" x14ac:dyDescent="0.2">
      <c r="A226" s="34" t="s">
        <v>1682</v>
      </c>
      <c r="B226" s="24" t="s">
        <v>19</v>
      </c>
      <c r="C226" s="11">
        <f t="shared" si="23"/>
        <v>2.3472222222222223</v>
      </c>
      <c r="D226" s="12">
        <f t="shared" si="24"/>
        <v>2</v>
      </c>
      <c r="E226" s="16">
        <v>2</v>
      </c>
      <c r="F226" s="16">
        <v>2</v>
      </c>
      <c r="G226" s="16">
        <v>2</v>
      </c>
      <c r="H226" s="16">
        <v>3</v>
      </c>
      <c r="I226" s="16">
        <v>5</v>
      </c>
      <c r="J226" s="16">
        <v>2</v>
      </c>
      <c r="K226" s="16">
        <v>2</v>
      </c>
      <c r="L226" s="16">
        <v>2</v>
      </c>
      <c r="M226" s="16">
        <v>2</v>
      </c>
      <c r="N226" s="16">
        <v>2</v>
      </c>
      <c r="O226" s="25">
        <v>3</v>
      </c>
      <c r="P226" s="6"/>
    </row>
    <row r="227" spans="1:16" x14ac:dyDescent="0.2">
      <c r="A227" s="34" t="s">
        <v>1223</v>
      </c>
      <c r="B227" s="24" t="s">
        <v>15</v>
      </c>
      <c r="C227" s="11">
        <f t="shared" si="23"/>
        <v>2.3333333333333335</v>
      </c>
      <c r="D227" s="12">
        <f t="shared" si="24"/>
        <v>2</v>
      </c>
      <c r="E227" s="16">
        <v>2</v>
      </c>
      <c r="F227" s="16">
        <v>2</v>
      </c>
      <c r="G227" s="16">
        <v>2</v>
      </c>
      <c r="H227" s="16">
        <v>2</v>
      </c>
      <c r="I227" s="16">
        <v>2</v>
      </c>
      <c r="J227" s="16">
        <v>2</v>
      </c>
      <c r="K227" s="16">
        <v>2</v>
      </c>
      <c r="L227" s="16">
        <v>2</v>
      </c>
      <c r="M227" s="16">
        <v>3</v>
      </c>
      <c r="N227" s="16">
        <v>2</v>
      </c>
      <c r="O227" s="25">
        <v>3</v>
      </c>
      <c r="P227" s="6"/>
    </row>
    <row r="228" spans="1:16" x14ac:dyDescent="0.2">
      <c r="A228" s="34" t="s">
        <v>923</v>
      </c>
      <c r="B228" s="24" t="s">
        <v>18</v>
      </c>
      <c r="C228" s="11">
        <f t="shared" si="23"/>
        <v>2.3333333333333335</v>
      </c>
      <c r="D228" s="12">
        <f t="shared" si="24"/>
        <v>2</v>
      </c>
      <c r="E228" s="16">
        <v>2</v>
      </c>
      <c r="F228" s="16">
        <v>2</v>
      </c>
      <c r="G228" s="16">
        <v>2</v>
      </c>
      <c r="H228" s="16">
        <v>2</v>
      </c>
      <c r="I228" s="16">
        <v>3</v>
      </c>
      <c r="J228" s="16">
        <v>5</v>
      </c>
      <c r="K228" s="16">
        <v>1</v>
      </c>
      <c r="L228" s="16">
        <v>3</v>
      </c>
      <c r="M228" s="16">
        <v>4</v>
      </c>
      <c r="N228" s="16">
        <v>1</v>
      </c>
      <c r="O228" s="25">
        <v>2</v>
      </c>
      <c r="P228" s="6"/>
    </row>
    <row r="229" spans="1:16" x14ac:dyDescent="0.2">
      <c r="A229" s="34" t="s">
        <v>446</v>
      </c>
      <c r="B229" s="24" t="s">
        <v>16</v>
      </c>
      <c r="C229" s="11">
        <f t="shared" si="23"/>
        <v>2.3333333333333335</v>
      </c>
      <c r="D229" s="12">
        <f t="shared" si="24"/>
        <v>3</v>
      </c>
      <c r="E229" s="16">
        <v>1</v>
      </c>
      <c r="F229" s="16">
        <v>4</v>
      </c>
      <c r="G229" s="16">
        <v>3</v>
      </c>
      <c r="H229" s="16">
        <v>2</v>
      </c>
      <c r="I229" s="16">
        <v>3</v>
      </c>
      <c r="J229" s="16">
        <v>1</v>
      </c>
      <c r="K229" s="16">
        <v>3</v>
      </c>
      <c r="L229" s="16">
        <v>1</v>
      </c>
      <c r="M229" s="16">
        <v>4</v>
      </c>
      <c r="N229" s="16">
        <v>1</v>
      </c>
      <c r="O229" s="25">
        <v>3</v>
      </c>
      <c r="P229" s="6"/>
    </row>
    <row r="230" spans="1:16" x14ac:dyDescent="0.2">
      <c r="A230" s="34" t="s">
        <v>998</v>
      </c>
      <c r="B230" s="24" t="s">
        <v>19</v>
      </c>
      <c r="C230" s="11">
        <f t="shared" si="23"/>
        <v>2.3333333333333335</v>
      </c>
      <c r="D230" s="12">
        <f t="shared" si="24"/>
        <v>2</v>
      </c>
      <c r="E230" s="16">
        <v>2</v>
      </c>
      <c r="F230" s="16">
        <v>4</v>
      </c>
      <c r="G230" s="16">
        <v>2</v>
      </c>
      <c r="H230" s="16">
        <v>3</v>
      </c>
      <c r="I230" s="16">
        <v>1</v>
      </c>
      <c r="J230" s="16">
        <v>1</v>
      </c>
      <c r="K230" s="16">
        <v>1</v>
      </c>
      <c r="L230" s="16">
        <v>1</v>
      </c>
      <c r="M230" s="16">
        <v>4</v>
      </c>
      <c r="N230" s="16">
        <v>1</v>
      </c>
      <c r="O230" s="25">
        <v>3</v>
      </c>
      <c r="P230" s="6"/>
    </row>
    <row r="231" spans="1:16" x14ac:dyDescent="0.2">
      <c r="A231" s="34" t="s">
        <v>1476</v>
      </c>
      <c r="B231" s="24" t="s">
        <v>18</v>
      </c>
      <c r="C231" s="11">
        <f t="shared" si="23"/>
        <v>2.3333333333333335</v>
      </c>
      <c r="D231" s="12">
        <f t="shared" si="24"/>
        <v>2</v>
      </c>
      <c r="E231" s="16">
        <v>3</v>
      </c>
      <c r="F231" s="16">
        <v>3</v>
      </c>
      <c r="G231" s="16">
        <v>3</v>
      </c>
      <c r="H231" s="16">
        <v>3</v>
      </c>
      <c r="I231" s="16">
        <v>1</v>
      </c>
      <c r="J231" s="16">
        <v>1</v>
      </c>
      <c r="K231" s="16">
        <v>1</v>
      </c>
      <c r="L231" s="16">
        <v>1</v>
      </c>
      <c r="M231" s="16">
        <v>4</v>
      </c>
      <c r="N231" s="16">
        <v>1</v>
      </c>
      <c r="O231" s="25">
        <v>2</v>
      </c>
      <c r="P231" s="6"/>
    </row>
    <row r="232" spans="1:16" x14ac:dyDescent="0.2">
      <c r="A232" s="34" t="s">
        <v>529</v>
      </c>
      <c r="B232" s="24" t="s">
        <v>17</v>
      </c>
      <c r="C232" s="11">
        <f t="shared" si="23"/>
        <v>2.3333333333333335</v>
      </c>
      <c r="D232" s="12">
        <f t="shared" si="24"/>
        <v>1</v>
      </c>
      <c r="E232" s="16">
        <v>3</v>
      </c>
      <c r="F232" s="16">
        <v>3</v>
      </c>
      <c r="G232" s="16">
        <v>2</v>
      </c>
      <c r="H232" s="16">
        <v>1</v>
      </c>
      <c r="I232" s="16">
        <v>1</v>
      </c>
      <c r="J232" s="16">
        <v>1</v>
      </c>
      <c r="K232" s="16">
        <v>1</v>
      </c>
      <c r="L232" s="16">
        <v>1</v>
      </c>
      <c r="M232" s="16">
        <v>3</v>
      </c>
      <c r="N232" s="16">
        <v>4</v>
      </c>
      <c r="O232" s="25">
        <v>1</v>
      </c>
      <c r="P232" s="6"/>
    </row>
    <row r="233" spans="1:16" x14ac:dyDescent="0.2">
      <c r="A233" s="34" t="s">
        <v>1166</v>
      </c>
      <c r="B233" s="24" t="s">
        <v>19</v>
      </c>
      <c r="C233" s="11">
        <f t="shared" si="23"/>
        <v>2.3194444444444442</v>
      </c>
      <c r="D233" s="12">
        <f t="shared" si="24"/>
        <v>2</v>
      </c>
      <c r="E233" s="16">
        <v>2</v>
      </c>
      <c r="F233" s="16">
        <v>3</v>
      </c>
      <c r="G233" s="16">
        <v>3</v>
      </c>
      <c r="H233" s="16">
        <v>2</v>
      </c>
      <c r="I233" s="16">
        <v>1</v>
      </c>
      <c r="J233" s="16">
        <v>5</v>
      </c>
      <c r="K233" s="16">
        <v>2</v>
      </c>
      <c r="L233" s="16">
        <v>1</v>
      </c>
      <c r="M233" s="16">
        <v>2</v>
      </c>
      <c r="N233" s="16">
        <v>3</v>
      </c>
      <c r="O233" s="25">
        <v>2</v>
      </c>
      <c r="P233" s="6"/>
    </row>
    <row r="234" spans="1:16" x14ac:dyDescent="0.2">
      <c r="A234" s="34" t="s">
        <v>2320</v>
      </c>
      <c r="B234" s="24" t="s">
        <v>17</v>
      </c>
      <c r="C234" s="11">
        <f t="shared" si="23"/>
        <v>2.3194444444444442</v>
      </c>
      <c r="D234" s="12">
        <f t="shared" si="24"/>
        <v>3</v>
      </c>
      <c r="E234" s="16">
        <v>3</v>
      </c>
      <c r="F234" s="16">
        <v>3</v>
      </c>
      <c r="G234" s="16">
        <v>4</v>
      </c>
      <c r="H234" s="16">
        <v>1</v>
      </c>
      <c r="I234" s="16">
        <v>3</v>
      </c>
      <c r="J234" s="16">
        <v>3</v>
      </c>
      <c r="K234" s="16">
        <v>1</v>
      </c>
      <c r="L234" s="16">
        <v>2</v>
      </c>
      <c r="M234" s="16">
        <v>3</v>
      </c>
      <c r="N234" s="16">
        <v>2</v>
      </c>
      <c r="O234" s="25">
        <v>1</v>
      </c>
      <c r="P234" s="6"/>
    </row>
    <row r="235" spans="1:16" x14ac:dyDescent="0.2">
      <c r="A235" s="34" t="s">
        <v>1874</v>
      </c>
      <c r="B235" s="24" t="s">
        <v>19</v>
      </c>
      <c r="C235" s="11">
        <f t="shared" si="23"/>
        <v>2.2916666666666665</v>
      </c>
      <c r="D235" s="12">
        <f t="shared" si="24"/>
        <v>2</v>
      </c>
      <c r="E235" s="16">
        <v>3</v>
      </c>
      <c r="F235" s="16">
        <v>2</v>
      </c>
      <c r="G235" s="16">
        <v>2</v>
      </c>
      <c r="H235" s="16">
        <v>2</v>
      </c>
      <c r="I235" s="16">
        <v>3</v>
      </c>
      <c r="J235" s="16">
        <v>2</v>
      </c>
      <c r="K235" s="16">
        <v>1</v>
      </c>
      <c r="L235" s="16">
        <v>1</v>
      </c>
      <c r="M235" s="16">
        <v>3</v>
      </c>
      <c r="N235" s="16">
        <v>1</v>
      </c>
      <c r="O235" s="25">
        <v>3</v>
      </c>
      <c r="P235" s="6"/>
    </row>
    <row r="236" spans="1:16" x14ac:dyDescent="0.2">
      <c r="A236" s="34" t="s">
        <v>906</v>
      </c>
      <c r="B236" s="24" t="s">
        <v>19</v>
      </c>
      <c r="C236" s="11">
        <f t="shared" si="23"/>
        <v>2.2777777777777781</v>
      </c>
      <c r="D236" s="12">
        <f t="shared" si="24"/>
        <v>2</v>
      </c>
      <c r="E236" s="16">
        <v>1</v>
      </c>
      <c r="F236" s="16">
        <v>2</v>
      </c>
      <c r="G236" s="16">
        <v>1</v>
      </c>
      <c r="H236" s="16">
        <v>2</v>
      </c>
      <c r="I236" s="16">
        <v>3</v>
      </c>
      <c r="J236" s="16">
        <v>3</v>
      </c>
      <c r="K236" s="16">
        <v>5</v>
      </c>
      <c r="L236" s="16">
        <v>5</v>
      </c>
      <c r="M236" s="16">
        <v>2</v>
      </c>
      <c r="N236" s="16">
        <v>2</v>
      </c>
      <c r="O236" s="25">
        <v>3</v>
      </c>
      <c r="P236" s="6"/>
    </row>
    <row r="237" spans="1:16" x14ac:dyDescent="0.2">
      <c r="A237" s="34" t="s">
        <v>1912</v>
      </c>
      <c r="B237" s="24" t="s">
        <v>17</v>
      </c>
      <c r="C237" s="11">
        <f t="shared" si="23"/>
        <v>2.25</v>
      </c>
      <c r="D237" s="12">
        <f t="shared" si="24"/>
        <v>2</v>
      </c>
      <c r="E237" s="16">
        <v>3</v>
      </c>
      <c r="F237" s="16">
        <v>2</v>
      </c>
      <c r="G237" s="16">
        <v>2</v>
      </c>
      <c r="H237" s="16">
        <v>2</v>
      </c>
      <c r="I237" s="16">
        <v>1</v>
      </c>
      <c r="J237" s="16">
        <v>1</v>
      </c>
      <c r="K237" s="16">
        <v>2</v>
      </c>
      <c r="L237" s="16">
        <v>2</v>
      </c>
      <c r="M237" s="16">
        <v>2</v>
      </c>
      <c r="N237" s="16">
        <v>2</v>
      </c>
      <c r="O237" s="25">
        <v>3</v>
      </c>
      <c r="P237" s="6"/>
    </row>
    <row r="238" spans="1:16" x14ac:dyDescent="0.2">
      <c r="A238" s="34" t="s">
        <v>2343</v>
      </c>
      <c r="B238" s="24" t="s">
        <v>16</v>
      </c>
      <c r="C238" s="11">
        <f t="shared" si="23"/>
        <v>2.25</v>
      </c>
      <c r="D238" s="12">
        <f t="shared" si="24"/>
        <v>2</v>
      </c>
      <c r="E238" s="16">
        <v>3</v>
      </c>
      <c r="F238" s="16">
        <v>1</v>
      </c>
      <c r="G238" s="16">
        <v>1</v>
      </c>
      <c r="H238" s="16">
        <v>1</v>
      </c>
      <c r="I238" s="16">
        <v>4</v>
      </c>
      <c r="J238" s="16">
        <v>3</v>
      </c>
      <c r="K238" s="16">
        <v>2</v>
      </c>
      <c r="L238" s="16">
        <v>1</v>
      </c>
      <c r="M238" s="16">
        <v>3</v>
      </c>
      <c r="N238" s="16">
        <v>3</v>
      </c>
      <c r="O238" s="25">
        <v>1</v>
      </c>
      <c r="P238" s="6"/>
    </row>
    <row r="239" spans="1:16" x14ac:dyDescent="0.2">
      <c r="A239" s="34" t="s">
        <v>290</v>
      </c>
      <c r="B239" s="24" t="s">
        <v>15</v>
      </c>
      <c r="C239" s="11">
        <f t="shared" si="23"/>
        <v>2.25</v>
      </c>
      <c r="D239" s="12">
        <f t="shared" si="24"/>
        <v>1</v>
      </c>
      <c r="E239" s="16">
        <v>3</v>
      </c>
      <c r="F239" s="16">
        <v>1</v>
      </c>
      <c r="G239" s="16">
        <v>1</v>
      </c>
      <c r="H239" s="16">
        <v>1</v>
      </c>
      <c r="I239" s="16">
        <v>3</v>
      </c>
      <c r="J239" s="16">
        <v>1</v>
      </c>
      <c r="K239" s="16">
        <v>1</v>
      </c>
      <c r="L239" s="16">
        <v>5</v>
      </c>
      <c r="M239" s="16">
        <v>3</v>
      </c>
      <c r="N239" s="16">
        <v>3</v>
      </c>
      <c r="O239" s="25">
        <v>1</v>
      </c>
      <c r="P239" s="6"/>
    </row>
    <row r="240" spans="1:16" x14ac:dyDescent="0.2">
      <c r="A240" s="34" t="s">
        <v>355</v>
      </c>
      <c r="B240" s="24" t="s">
        <v>19</v>
      </c>
      <c r="C240" s="11">
        <f t="shared" si="23"/>
        <v>2.2083333333333335</v>
      </c>
      <c r="D240" s="12">
        <f t="shared" si="24"/>
        <v>3</v>
      </c>
      <c r="E240" s="16">
        <v>1</v>
      </c>
      <c r="F240" s="16">
        <v>1</v>
      </c>
      <c r="G240" s="16">
        <v>1</v>
      </c>
      <c r="H240" s="16">
        <v>1</v>
      </c>
      <c r="I240" s="16">
        <v>4</v>
      </c>
      <c r="J240" s="16">
        <v>3</v>
      </c>
      <c r="K240" s="16">
        <v>3</v>
      </c>
      <c r="L240" s="16">
        <v>3</v>
      </c>
      <c r="M240" s="16">
        <v>3</v>
      </c>
      <c r="N240" s="16">
        <v>4</v>
      </c>
      <c r="O240" s="25">
        <v>1</v>
      </c>
      <c r="P240" s="6"/>
    </row>
    <row r="241" spans="1:16" x14ac:dyDescent="0.2">
      <c r="A241" s="34" t="s">
        <v>571</v>
      </c>
      <c r="B241" s="24" t="s">
        <v>19</v>
      </c>
      <c r="C241" s="11">
        <f t="shared" si="23"/>
        <v>2.1666666666666665</v>
      </c>
      <c r="D241" s="12">
        <f t="shared" si="24"/>
        <v>2</v>
      </c>
      <c r="E241" s="16">
        <v>2</v>
      </c>
      <c r="F241" s="16">
        <v>2</v>
      </c>
      <c r="G241" s="16">
        <v>2</v>
      </c>
      <c r="H241" s="16">
        <v>2</v>
      </c>
      <c r="I241" s="16">
        <v>1</v>
      </c>
      <c r="J241" s="16">
        <v>1</v>
      </c>
      <c r="K241" s="16">
        <v>1</v>
      </c>
      <c r="L241" s="16">
        <v>1</v>
      </c>
      <c r="M241" s="16">
        <v>3</v>
      </c>
      <c r="N241" s="16">
        <v>3</v>
      </c>
      <c r="O241" s="25">
        <v>2</v>
      </c>
      <c r="P241" s="6"/>
    </row>
    <row r="242" spans="1:16" x14ac:dyDescent="0.2">
      <c r="A242" s="39" t="s">
        <v>2694</v>
      </c>
      <c r="B242" s="40" t="s">
        <v>16</v>
      </c>
      <c r="C242" s="11">
        <f t="shared" si="23"/>
        <v>2.1666666666666665</v>
      </c>
      <c r="D242" s="12">
        <f t="shared" si="24"/>
        <v>3</v>
      </c>
      <c r="E242" s="16">
        <v>1</v>
      </c>
      <c r="F242" s="41">
        <v>4</v>
      </c>
      <c r="G242" s="41">
        <v>4</v>
      </c>
      <c r="H242" s="41">
        <v>4</v>
      </c>
      <c r="I242" s="41">
        <v>3</v>
      </c>
      <c r="J242" s="41">
        <v>3</v>
      </c>
      <c r="K242" s="41">
        <v>1</v>
      </c>
      <c r="L242" s="41">
        <v>1</v>
      </c>
      <c r="M242" s="41">
        <v>1</v>
      </c>
      <c r="N242" s="41">
        <v>1</v>
      </c>
      <c r="O242" s="42">
        <v>4</v>
      </c>
      <c r="P242" s="6"/>
    </row>
    <row r="243" spans="1:16" x14ac:dyDescent="0.2">
      <c r="A243" s="34" t="s">
        <v>1811</v>
      </c>
      <c r="B243" s="24" t="s">
        <v>17</v>
      </c>
      <c r="C243" s="11">
        <f t="shared" si="23"/>
        <v>2.1666666666666665</v>
      </c>
      <c r="D243" s="12">
        <f t="shared" si="24"/>
        <v>1</v>
      </c>
      <c r="E243" s="16">
        <v>3</v>
      </c>
      <c r="F243" s="16">
        <v>1</v>
      </c>
      <c r="G243" s="16">
        <v>1</v>
      </c>
      <c r="H243" s="16">
        <v>1</v>
      </c>
      <c r="I243" s="16">
        <v>1</v>
      </c>
      <c r="J243" s="16">
        <v>1</v>
      </c>
      <c r="K243" s="16">
        <v>1</v>
      </c>
      <c r="L243" s="16">
        <v>1</v>
      </c>
      <c r="M243" s="16">
        <v>3</v>
      </c>
      <c r="N243" s="16">
        <v>1</v>
      </c>
      <c r="O243" s="25">
        <v>4</v>
      </c>
      <c r="P243" s="6"/>
    </row>
    <row r="244" spans="1:16" x14ac:dyDescent="0.2">
      <c r="A244" s="34" t="s">
        <v>1201</v>
      </c>
      <c r="B244" s="24" t="s">
        <v>19</v>
      </c>
      <c r="C244" s="11">
        <f t="shared" si="23"/>
        <v>2.1527777777777781</v>
      </c>
      <c r="D244" s="12">
        <f t="shared" si="24"/>
        <v>2</v>
      </c>
      <c r="E244" s="16">
        <v>1</v>
      </c>
      <c r="F244" s="16">
        <v>3</v>
      </c>
      <c r="G244" s="16">
        <v>1</v>
      </c>
      <c r="H244" s="16">
        <v>1</v>
      </c>
      <c r="I244" s="16">
        <v>3</v>
      </c>
      <c r="J244" s="16">
        <v>2</v>
      </c>
      <c r="K244" s="16">
        <v>2</v>
      </c>
      <c r="L244" s="16">
        <v>2</v>
      </c>
      <c r="M244" s="16">
        <v>4</v>
      </c>
      <c r="N244" s="16">
        <v>3</v>
      </c>
      <c r="O244" s="25">
        <v>1</v>
      </c>
      <c r="P244" s="6"/>
    </row>
    <row r="245" spans="1:16" x14ac:dyDescent="0.2">
      <c r="A245" s="34" t="s">
        <v>198</v>
      </c>
      <c r="B245" s="24" t="s">
        <v>19</v>
      </c>
      <c r="C245" s="11">
        <f t="shared" si="23"/>
        <v>2.125</v>
      </c>
      <c r="D245" s="12">
        <f t="shared" si="24"/>
        <v>2</v>
      </c>
      <c r="E245" s="16">
        <v>1</v>
      </c>
      <c r="F245" s="16">
        <v>2</v>
      </c>
      <c r="G245" s="16">
        <v>1</v>
      </c>
      <c r="H245" s="16">
        <v>3</v>
      </c>
      <c r="I245" s="16">
        <v>4</v>
      </c>
      <c r="J245" s="16">
        <v>2</v>
      </c>
      <c r="K245" s="16">
        <v>1</v>
      </c>
      <c r="L245" s="16">
        <v>4</v>
      </c>
      <c r="M245" s="16">
        <v>3</v>
      </c>
      <c r="N245" s="16">
        <v>1</v>
      </c>
      <c r="O245" s="25">
        <v>3</v>
      </c>
      <c r="P245" s="6"/>
    </row>
    <row r="246" spans="1:16" x14ac:dyDescent="0.2">
      <c r="A246" s="34" t="s">
        <v>1895</v>
      </c>
      <c r="B246" s="24" t="s">
        <v>17</v>
      </c>
      <c r="C246" s="11">
        <f t="shared" si="23"/>
        <v>2.125</v>
      </c>
      <c r="D246" s="12">
        <f t="shared" si="24"/>
        <v>2</v>
      </c>
      <c r="E246" s="16">
        <v>3</v>
      </c>
      <c r="F246" s="16">
        <v>2</v>
      </c>
      <c r="G246" s="16">
        <v>2</v>
      </c>
      <c r="H246" s="16">
        <v>2</v>
      </c>
      <c r="I246" s="16">
        <v>1</v>
      </c>
      <c r="J246" s="16">
        <v>2</v>
      </c>
      <c r="K246" s="16">
        <v>2</v>
      </c>
      <c r="L246" s="16">
        <v>2</v>
      </c>
      <c r="M246" s="16">
        <v>2</v>
      </c>
      <c r="N246" s="16">
        <v>1</v>
      </c>
      <c r="O246" s="25">
        <v>3</v>
      </c>
      <c r="P246" s="6"/>
    </row>
    <row r="247" spans="1:16" x14ac:dyDescent="0.2">
      <c r="A247" s="34" t="s">
        <v>1425</v>
      </c>
      <c r="B247" s="24" t="s">
        <v>17</v>
      </c>
      <c r="C247" s="11">
        <f t="shared" si="23"/>
        <v>2.125</v>
      </c>
      <c r="D247" s="12">
        <f t="shared" si="24"/>
        <v>2</v>
      </c>
      <c r="E247" s="16">
        <v>2</v>
      </c>
      <c r="F247" s="16">
        <v>2</v>
      </c>
      <c r="G247" s="16">
        <v>2</v>
      </c>
      <c r="H247" s="16">
        <v>2</v>
      </c>
      <c r="I247" s="16">
        <v>3</v>
      </c>
      <c r="J247" s="16">
        <v>2</v>
      </c>
      <c r="K247" s="16">
        <v>1</v>
      </c>
      <c r="L247" s="16">
        <v>1</v>
      </c>
      <c r="M247" s="16">
        <v>4</v>
      </c>
      <c r="N247" s="16">
        <v>2</v>
      </c>
      <c r="O247" s="25">
        <v>1</v>
      </c>
      <c r="P247" s="6"/>
    </row>
    <row r="248" spans="1:16" x14ac:dyDescent="0.2">
      <c r="A248" s="34" t="s">
        <v>186</v>
      </c>
      <c r="B248" s="24" t="s">
        <v>16</v>
      </c>
      <c r="C248" s="11">
        <f t="shared" si="23"/>
        <v>2.1111111111111112</v>
      </c>
      <c r="D248" s="12">
        <f t="shared" si="24"/>
        <v>1</v>
      </c>
      <c r="E248" s="16">
        <v>1</v>
      </c>
      <c r="F248" s="16">
        <v>3</v>
      </c>
      <c r="G248" s="16">
        <v>1</v>
      </c>
      <c r="H248" s="16">
        <v>1</v>
      </c>
      <c r="I248" s="16">
        <v>3</v>
      </c>
      <c r="J248" s="16">
        <v>3</v>
      </c>
      <c r="K248" s="16">
        <v>1</v>
      </c>
      <c r="L248" s="16">
        <v>1</v>
      </c>
      <c r="M248" s="16">
        <v>5</v>
      </c>
      <c r="N248" s="16">
        <v>2</v>
      </c>
      <c r="O248" s="25">
        <v>1</v>
      </c>
      <c r="P248" s="6"/>
    </row>
    <row r="249" spans="1:16" x14ac:dyDescent="0.2">
      <c r="A249" s="34" t="s">
        <v>2428</v>
      </c>
      <c r="B249" s="24" t="s">
        <v>16</v>
      </c>
      <c r="C249" s="11">
        <f t="shared" si="23"/>
        <v>2.0833333333333335</v>
      </c>
      <c r="D249" s="12">
        <f t="shared" si="24"/>
        <v>2</v>
      </c>
      <c r="E249" s="16">
        <v>3</v>
      </c>
      <c r="F249" s="16">
        <v>2</v>
      </c>
      <c r="G249" s="16">
        <v>2</v>
      </c>
      <c r="H249" s="16">
        <v>2</v>
      </c>
      <c r="I249" s="16">
        <v>3</v>
      </c>
      <c r="J249" s="16">
        <v>3</v>
      </c>
      <c r="K249" s="16">
        <v>2</v>
      </c>
      <c r="L249" s="16">
        <v>2</v>
      </c>
      <c r="M249" s="16">
        <v>2</v>
      </c>
      <c r="N249" s="16">
        <v>2</v>
      </c>
      <c r="O249" s="25">
        <v>1</v>
      </c>
      <c r="P249" s="6"/>
    </row>
    <row r="250" spans="1:16" x14ac:dyDescent="0.2">
      <c r="A250" s="45" t="s">
        <v>1117</v>
      </c>
      <c r="B250" s="24" t="s">
        <v>18</v>
      </c>
      <c r="C250" s="11">
        <f t="shared" si="23"/>
        <v>2.0555555555555558</v>
      </c>
      <c r="D250" s="12">
        <f t="shared" si="24"/>
        <v>1</v>
      </c>
      <c r="E250" s="16">
        <v>3</v>
      </c>
      <c r="F250" s="16">
        <v>3</v>
      </c>
      <c r="G250" s="16">
        <v>3</v>
      </c>
      <c r="H250" s="16">
        <v>4</v>
      </c>
      <c r="I250" s="16">
        <v>1</v>
      </c>
      <c r="J250" s="16">
        <v>1</v>
      </c>
      <c r="K250" s="16">
        <v>1</v>
      </c>
      <c r="L250" s="16">
        <v>1</v>
      </c>
      <c r="M250" s="16">
        <v>1</v>
      </c>
      <c r="N250" s="16">
        <v>1</v>
      </c>
      <c r="O250" s="25">
        <v>3</v>
      </c>
      <c r="P250" s="6"/>
    </row>
    <row r="251" spans="1:16" x14ac:dyDescent="0.2">
      <c r="A251" s="34" t="s">
        <v>270</v>
      </c>
      <c r="B251" s="24" t="s">
        <v>19</v>
      </c>
      <c r="C251" s="11">
        <f t="shared" si="23"/>
        <v>2</v>
      </c>
      <c r="D251" s="12">
        <f t="shared" si="24"/>
        <v>1</v>
      </c>
      <c r="E251" s="16">
        <v>1</v>
      </c>
      <c r="F251" s="16">
        <v>3</v>
      </c>
      <c r="G251" s="16">
        <v>2</v>
      </c>
      <c r="H251" s="16">
        <v>1</v>
      </c>
      <c r="I251" s="16">
        <v>1</v>
      </c>
      <c r="J251" s="16">
        <v>1</v>
      </c>
      <c r="K251" s="16">
        <v>1</v>
      </c>
      <c r="L251" s="16">
        <v>1</v>
      </c>
      <c r="M251" s="16">
        <v>3</v>
      </c>
      <c r="N251" s="16">
        <v>2</v>
      </c>
      <c r="O251" s="25">
        <v>3</v>
      </c>
      <c r="P251" s="6"/>
    </row>
    <row r="252" spans="1:16" x14ac:dyDescent="0.2">
      <c r="A252" s="34" t="s">
        <v>2451</v>
      </c>
      <c r="B252" s="24" t="s">
        <v>16</v>
      </c>
      <c r="C252" s="11">
        <f t="shared" si="23"/>
        <v>1.9583333333333333</v>
      </c>
      <c r="D252" s="12">
        <f t="shared" si="24"/>
        <v>2</v>
      </c>
      <c r="E252" s="16">
        <v>1</v>
      </c>
      <c r="F252" s="16">
        <v>2</v>
      </c>
      <c r="G252" s="16">
        <v>2</v>
      </c>
      <c r="H252" s="16">
        <v>2</v>
      </c>
      <c r="I252" s="16">
        <v>3</v>
      </c>
      <c r="J252" s="16">
        <v>2</v>
      </c>
      <c r="K252" s="16">
        <v>1</v>
      </c>
      <c r="L252" s="16">
        <v>1</v>
      </c>
      <c r="M252" s="16">
        <v>3</v>
      </c>
      <c r="N252" s="16">
        <v>2</v>
      </c>
      <c r="O252" s="25">
        <v>2</v>
      </c>
      <c r="P252" s="6"/>
    </row>
    <row r="253" spans="1:16" x14ac:dyDescent="0.2">
      <c r="A253" s="34" t="s">
        <v>613</v>
      </c>
      <c r="B253" s="24" t="s">
        <v>16</v>
      </c>
      <c r="C253" s="11">
        <f t="shared" si="23"/>
        <v>1.9583333333333333</v>
      </c>
      <c r="D253" s="12">
        <f t="shared" si="24"/>
        <v>2</v>
      </c>
      <c r="E253" s="16">
        <v>1</v>
      </c>
      <c r="F253" s="16">
        <v>4</v>
      </c>
      <c r="G253" s="16">
        <v>2</v>
      </c>
      <c r="H253" s="16">
        <v>3</v>
      </c>
      <c r="I253" s="16">
        <v>2</v>
      </c>
      <c r="J253" s="16">
        <v>2</v>
      </c>
      <c r="K253" s="16">
        <v>1</v>
      </c>
      <c r="L253" s="16">
        <v>2</v>
      </c>
      <c r="M253" s="16">
        <v>2</v>
      </c>
      <c r="N253" s="16">
        <v>1</v>
      </c>
      <c r="O253" s="25">
        <v>3</v>
      </c>
      <c r="P253" s="6"/>
    </row>
    <row r="254" spans="1:16" x14ac:dyDescent="0.2">
      <c r="A254" s="34" t="s">
        <v>164</v>
      </c>
      <c r="B254" s="24" t="s">
        <v>17</v>
      </c>
      <c r="C254" s="11">
        <f t="shared" si="23"/>
        <v>1.9444444444444444</v>
      </c>
      <c r="D254" s="12">
        <f t="shared" si="24"/>
        <v>2</v>
      </c>
      <c r="E254" s="16">
        <v>1</v>
      </c>
      <c r="F254" s="16">
        <v>3</v>
      </c>
      <c r="G254" s="16">
        <v>2</v>
      </c>
      <c r="H254" s="16">
        <v>3</v>
      </c>
      <c r="I254" s="16">
        <v>1</v>
      </c>
      <c r="J254" s="16">
        <v>4</v>
      </c>
      <c r="K254" s="16">
        <v>2</v>
      </c>
      <c r="L254" s="16">
        <v>1</v>
      </c>
      <c r="M254" s="16">
        <v>1</v>
      </c>
      <c r="N254" s="16">
        <v>1</v>
      </c>
      <c r="O254" s="25">
        <v>4</v>
      </c>
      <c r="P254" s="6"/>
    </row>
    <row r="255" spans="1:16" x14ac:dyDescent="0.2">
      <c r="A255" s="34" t="s">
        <v>2377</v>
      </c>
      <c r="B255" s="24" t="s">
        <v>17</v>
      </c>
      <c r="C255" s="11">
        <f t="shared" si="23"/>
        <v>1.9166666666666667</v>
      </c>
      <c r="D255" s="12">
        <f t="shared" si="24"/>
        <v>2</v>
      </c>
      <c r="E255" s="16">
        <v>2</v>
      </c>
      <c r="F255" s="16">
        <v>2</v>
      </c>
      <c r="G255" s="16">
        <v>2</v>
      </c>
      <c r="H255" s="16">
        <v>2</v>
      </c>
      <c r="I255" s="16">
        <v>4</v>
      </c>
      <c r="J255" s="16">
        <v>4</v>
      </c>
      <c r="K255" s="16">
        <v>1</v>
      </c>
      <c r="L255" s="16">
        <v>1</v>
      </c>
      <c r="M255" s="16">
        <v>3</v>
      </c>
      <c r="N255" s="16">
        <v>1</v>
      </c>
      <c r="O255" s="25">
        <v>1</v>
      </c>
      <c r="P255" s="6"/>
    </row>
    <row r="256" spans="1:16" x14ac:dyDescent="0.2">
      <c r="A256" s="34" t="s">
        <v>1736</v>
      </c>
      <c r="B256" s="24" t="s">
        <v>19</v>
      </c>
      <c r="C256" s="11">
        <f t="shared" si="23"/>
        <v>1.9166666666666667</v>
      </c>
      <c r="D256" s="12">
        <f t="shared" si="24"/>
        <v>1</v>
      </c>
      <c r="E256" s="16">
        <v>2</v>
      </c>
      <c r="F256" s="16">
        <v>1</v>
      </c>
      <c r="G256" s="16">
        <v>1</v>
      </c>
      <c r="H256" s="16">
        <v>1</v>
      </c>
      <c r="I256" s="16">
        <v>3</v>
      </c>
      <c r="J256" s="16">
        <v>5</v>
      </c>
      <c r="K256" s="16">
        <v>1</v>
      </c>
      <c r="L256" s="16">
        <v>1</v>
      </c>
      <c r="M256" s="16">
        <v>3</v>
      </c>
      <c r="N256" s="16">
        <v>2</v>
      </c>
      <c r="O256" s="25">
        <v>1</v>
      </c>
      <c r="P256" s="6"/>
    </row>
    <row r="257" spans="1:16" x14ac:dyDescent="0.2">
      <c r="A257" s="34" t="s">
        <v>1904</v>
      </c>
      <c r="B257" s="24" t="s">
        <v>17</v>
      </c>
      <c r="C257" s="11">
        <f t="shared" si="23"/>
        <v>1.7916666666666667</v>
      </c>
      <c r="D257" s="12">
        <f t="shared" si="24"/>
        <v>2</v>
      </c>
      <c r="E257" s="16">
        <v>2</v>
      </c>
      <c r="F257" s="16">
        <v>2</v>
      </c>
      <c r="G257" s="16">
        <v>2</v>
      </c>
      <c r="H257" s="16">
        <v>2</v>
      </c>
      <c r="I257" s="16">
        <v>1</v>
      </c>
      <c r="J257" s="16">
        <v>2</v>
      </c>
      <c r="K257" s="16">
        <v>2</v>
      </c>
      <c r="L257" s="16">
        <v>2</v>
      </c>
      <c r="M257" s="16">
        <v>2</v>
      </c>
      <c r="N257" s="16">
        <v>1</v>
      </c>
      <c r="O257" s="25">
        <v>2</v>
      </c>
      <c r="P257" s="6"/>
    </row>
    <row r="258" spans="1:16" x14ac:dyDescent="0.2">
      <c r="A258" s="34" t="s">
        <v>1504</v>
      </c>
      <c r="B258" s="24" t="s">
        <v>18</v>
      </c>
      <c r="C258" s="11">
        <f t="shared" si="23"/>
        <v>1.7222222222222221</v>
      </c>
      <c r="D258" s="12">
        <f t="shared" si="24"/>
        <v>1</v>
      </c>
      <c r="E258" s="16">
        <v>1</v>
      </c>
      <c r="F258" s="16">
        <v>2</v>
      </c>
      <c r="G258" s="16">
        <v>1</v>
      </c>
      <c r="H258" s="16">
        <v>1</v>
      </c>
      <c r="I258" s="16">
        <v>1</v>
      </c>
      <c r="J258" s="16">
        <v>1</v>
      </c>
      <c r="K258" s="16">
        <v>1</v>
      </c>
      <c r="L258" s="16">
        <v>1</v>
      </c>
      <c r="M258" s="16">
        <v>4</v>
      </c>
      <c r="N258" s="16">
        <v>2</v>
      </c>
      <c r="O258" s="25">
        <v>1</v>
      </c>
      <c r="P258" s="6"/>
    </row>
    <row r="259" spans="1:16" x14ac:dyDescent="0.2">
      <c r="A259" s="34" t="s">
        <v>1050</v>
      </c>
      <c r="B259" s="24" t="s">
        <v>17</v>
      </c>
      <c r="C259" s="11">
        <f t="shared" si="23"/>
        <v>1.6666666666666667</v>
      </c>
      <c r="D259" s="12">
        <f t="shared" si="24"/>
        <v>1</v>
      </c>
      <c r="E259" s="16">
        <v>2</v>
      </c>
      <c r="F259" s="16">
        <v>4</v>
      </c>
      <c r="G259" s="16">
        <v>1</v>
      </c>
      <c r="H259" s="16">
        <v>4</v>
      </c>
      <c r="I259" s="16">
        <v>2</v>
      </c>
      <c r="J259" s="16">
        <v>1</v>
      </c>
      <c r="K259" s="16">
        <v>1</v>
      </c>
      <c r="L259" s="16">
        <v>4</v>
      </c>
      <c r="M259" s="16">
        <v>1</v>
      </c>
      <c r="N259" s="16">
        <v>1</v>
      </c>
      <c r="O259" s="25">
        <v>1</v>
      </c>
      <c r="P259" s="6"/>
    </row>
    <row r="260" spans="1:16" x14ac:dyDescent="0.2">
      <c r="A260" s="34" t="s">
        <v>97</v>
      </c>
      <c r="B260" s="24" t="s">
        <v>15</v>
      </c>
      <c r="C260" s="11">
        <f t="shared" si="23"/>
        <v>1.6666666666666667</v>
      </c>
      <c r="D260" s="12">
        <f t="shared" si="24"/>
        <v>1</v>
      </c>
      <c r="E260" s="16">
        <v>1</v>
      </c>
      <c r="F260" s="16">
        <v>1</v>
      </c>
      <c r="G260" s="16">
        <v>1</v>
      </c>
      <c r="H260" s="16">
        <v>1</v>
      </c>
      <c r="I260" s="16">
        <v>1</v>
      </c>
      <c r="J260" s="16">
        <v>1</v>
      </c>
      <c r="K260" s="16">
        <v>1</v>
      </c>
      <c r="L260" s="16">
        <v>1</v>
      </c>
      <c r="M260" s="16">
        <v>2</v>
      </c>
      <c r="N260" s="16">
        <v>1</v>
      </c>
      <c r="O260" s="25">
        <v>4</v>
      </c>
      <c r="P260" s="6"/>
    </row>
    <row r="261" spans="1:16" x14ac:dyDescent="0.2">
      <c r="A261" s="34" t="s">
        <v>873</v>
      </c>
      <c r="B261" s="24" t="s">
        <v>16</v>
      </c>
      <c r="C261" s="11">
        <f t="shared" si="23"/>
        <v>1.6666666666666667</v>
      </c>
      <c r="D261" s="12">
        <f t="shared" si="24"/>
        <v>1</v>
      </c>
      <c r="E261" s="16">
        <v>1</v>
      </c>
      <c r="F261" s="16">
        <v>1</v>
      </c>
      <c r="G261" s="16">
        <v>1</v>
      </c>
      <c r="H261" s="16">
        <v>1</v>
      </c>
      <c r="I261" s="16">
        <v>1</v>
      </c>
      <c r="J261" s="16">
        <v>1</v>
      </c>
      <c r="K261" s="16">
        <v>1</v>
      </c>
      <c r="L261" s="16">
        <v>1</v>
      </c>
      <c r="M261" s="16">
        <v>4</v>
      </c>
      <c r="N261" s="16">
        <v>2</v>
      </c>
      <c r="O261" s="25">
        <v>1</v>
      </c>
      <c r="P261" s="6"/>
    </row>
    <row r="262" spans="1:16" x14ac:dyDescent="0.2">
      <c r="A262" s="34" t="s">
        <v>248</v>
      </c>
      <c r="B262" s="24" t="s">
        <v>18</v>
      </c>
      <c r="C262" s="11">
        <f t="shared" si="23"/>
        <v>1.5</v>
      </c>
      <c r="D262" s="12">
        <f t="shared" si="24"/>
        <v>1</v>
      </c>
      <c r="E262" s="16">
        <v>1</v>
      </c>
      <c r="F262" s="16">
        <v>4</v>
      </c>
      <c r="G262" s="16">
        <v>1</v>
      </c>
      <c r="H262" s="16">
        <v>1</v>
      </c>
      <c r="I262" s="16">
        <v>1</v>
      </c>
      <c r="J262" s="16">
        <v>1</v>
      </c>
      <c r="K262" s="16">
        <v>1</v>
      </c>
      <c r="L262" s="16">
        <v>1</v>
      </c>
      <c r="M262" s="16">
        <v>3</v>
      </c>
      <c r="N262" s="16">
        <v>1</v>
      </c>
      <c r="O262" s="25">
        <v>1</v>
      </c>
      <c r="P262" s="6"/>
    </row>
    <row r="263" spans="1:16" x14ac:dyDescent="0.2">
      <c r="A263" s="34" t="s">
        <v>657</v>
      </c>
      <c r="B263" s="24" t="s">
        <v>16</v>
      </c>
      <c r="C263" s="11">
        <f t="shared" si="23"/>
        <v>1.2916666666666667</v>
      </c>
      <c r="D263" s="12">
        <f t="shared" si="24"/>
        <v>1</v>
      </c>
      <c r="E263" s="16">
        <v>1</v>
      </c>
      <c r="F263" s="16">
        <v>3</v>
      </c>
      <c r="G263" s="16">
        <v>2</v>
      </c>
      <c r="H263" s="16">
        <v>1</v>
      </c>
      <c r="I263" s="16">
        <v>2</v>
      </c>
      <c r="J263" s="16">
        <v>3</v>
      </c>
      <c r="K263" s="16">
        <v>1</v>
      </c>
      <c r="L263" s="16">
        <v>1</v>
      </c>
      <c r="M263" s="16">
        <v>1</v>
      </c>
      <c r="N263" s="16">
        <v>1</v>
      </c>
      <c r="O263" s="25">
        <v>1</v>
      </c>
      <c r="P263" s="6"/>
    </row>
    <row r="264" spans="1:16" x14ac:dyDescent="0.2">
      <c r="A264" s="26" t="s">
        <v>1349</v>
      </c>
      <c r="B264" s="27" t="s">
        <v>16</v>
      </c>
      <c r="C264" s="11">
        <f t="shared" si="23"/>
        <v>1</v>
      </c>
      <c r="D264" s="12">
        <f t="shared" si="24"/>
        <v>1</v>
      </c>
      <c r="E264" s="18">
        <v>1</v>
      </c>
      <c r="F264" s="18">
        <v>1</v>
      </c>
      <c r="G264" s="18">
        <v>1</v>
      </c>
      <c r="H264" s="18">
        <v>1</v>
      </c>
      <c r="I264" s="18">
        <v>1</v>
      </c>
      <c r="J264" s="18">
        <v>1</v>
      </c>
      <c r="K264" s="18">
        <v>1</v>
      </c>
      <c r="L264" s="18">
        <v>1</v>
      </c>
      <c r="M264" s="18">
        <v>1</v>
      </c>
      <c r="N264" s="18">
        <v>1</v>
      </c>
      <c r="O264" s="19">
        <v>1</v>
      </c>
    </row>
    <row r="265" spans="1:16" x14ac:dyDescent="0.2">
      <c r="A265" s="7"/>
      <c r="B265" s="7"/>
      <c r="C265" s="20"/>
      <c r="D265" s="7"/>
      <c r="E265" s="44">
        <f>(SUM(E15:E264))/250</f>
        <v>2.7559999999999998</v>
      </c>
      <c r="F265" s="44">
        <f t="shared" ref="F265:O265" si="25">(SUM(F15:F264))/250</f>
        <v>3.1720000000000002</v>
      </c>
      <c r="G265" s="44">
        <f t="shared" si="25"/>
        <v>2.5840000000000001</v>
      </c>
      <c r="H265" s="44">
        <f t="shared" si="25"/>
        <v>2.956</v>
      </c>
      <c r="I265" s="44">
        <f t="shared" si="25"/>
        <v>3.22</v>
      </c>
      <c r="J265" s="44">
        <f t="shared" si="25"/>
        <v>3.048</v>
      </c>
      <c r="K265" s="44">
        <f t="shared" si="25"/>
        <v>2.52</v>
      </c>
      <c r="L265" s="44">
        <f t="shared" si="25"/>
        <v>2.7360000000000002</v>
      </c>
      <c r="M265" s="44">
        <f t="shared" si="25"/>
        <v>3.484</v>
      </c>
      <c r="N265" s="44">
        <f t="shared" si="25"/>
        <v>3.14</v>
      </c>
      <c r="O265" s="44">
        <f t="shared" si="25"/>
        <v>2.9</v>
      </c>
      <c r="P265" s="6"/>
    </row>
    <row r="266" spans="1:16" x14ac:dyDescent="0.2">
      <c r="A266" s="7"/>
      <c r="B266" s="7"/>
      <c r="C266" s="20"/>
      <c r="D266" s="7"/>
      <c r="E266" s="7"/>
      <c r="F266" s="7"/>
      <c r="G266" s="7"/>
      <c r="H266" s="7"/>
      <c r="I266" s="7"/>
      <c r="J266" s="7"/>
      <c r="K266" s="7"/>
      <c r="L266" s="7"/>
      <c r="M266" s="7"/>
      <c r="N266" s="7"/>
      <c r="O266" s="7"/>
      <c r="P266" s="6"/>
    </row>
    <row r="267" spans="1:16" x14ac:dyDescent="0.2">
      <c r="A267" s="7"/>
      <c r="B267" s="7"/>
      <c r="C267" s="20"/>
      <c r="D267" s="7"/>
      <c r="E267" s="7"/>
      <c r="F267" s="7"/>
      <c r="G267" s="7"/>
      <c r="H267" s="7"/>
      <c r="I267" s="7"/>
      <c r="J267" s="7"/>
      <c r="K267" s="7"/>
      <c r="L267" s="7"/>
      <c r="M267" s="7"/>
      <c r="N267" s="7"/>
      <c r="O267" s="7"/>
      <c r="P267" s="6"/>
    </row>
    <row r="268" spans="1:16" x14ac:dyDescent="0.2">
      <c r="A268" s="7"/>
      <c r="B268" s="7"/>
      <c r="C268" s="20"/>
      <c r="D268" s="7"/>
      <c r="E268" s="7"/>
      <c r="F268" s="7"/>
      <c r="G268" s="7"/>
      <c r="H268" s="7"/>
      <c r="I268" s="7"/>
      <c r="J268" s="7"/>
      <c r="K268" s="7"/>
      <c r="L268" s="7"/>
      <c r="M268" s="7"/>
      <c r="N268" s="7"/>
      <c r="O268" s="7"/>
      <c r="P268" s="6"/>
    </row>
  </sheetData>
  <autoFilter ref="A14:O265" xr:uid="{664A98B4-5694-4FDA-9C73-A6626D6062C7}"/>
  <sortState xmlns:xlrd2="http://schemas.microsoft.com/office/spreadsheetml/2017/richdata2" ref="A15:P264">
    <sortCondition descending="1" ref="C15:C264"/>
  </sortState>
  <mergeCells count="21">
    <mergeCell ref="L2:L3"/>
    <mergeCell ref="M2:M3"/>
    <mergeCell ref="B2:B3"/>
    <mergeCell ref="D2:F2"/>
    <mergeCell ref="G2:J2"/>
    <mergeCell ref="C2:C3"/>
    <mergeCell ref="K2:K3"/>
    <mergeCell ref="AA7:AA8"/>
    <mergeCell ref="AB7:AB8"/>
    <mergeCell ref="Q16:Q17"/>
    <mergeCell ref="R16:R17"/>
    <mergeCell ref="S16:U16"/>
    <mergeCell ref="V16:Y16"/>
    <mergeCell ref="Z16:Z17"/>
    <mergeCell ref="AA16:AA17"/>
    <mergeCell ref="AB16:AB17"/>
    <mergeCell ref="Q7:Q8"/>
    <mergeCell ref="R7:R8"/>
    <mergeCell ref="S7:U7"/>
    <mergeCell ref="V7:Y7"/>
    <mergeCell ref="Z7:Z8"/>
  </mergeCells>
  <conditionalFormatting sqref="I12:O14 G3:J3 E12:E14 I266:O1048576 F265:O265 E265:E1048576 N11:O11 Q19 P4:P10 Q15">
    <cfRule type="cellIs" dxfId="3" priority="12" operator="equal">
      <formula>"Nej"</formula>
    </cfRule>
  </conditionalFormatting>
  <conditionalFormatting sqref="E15:O264">
    <cfRule type="cellIs" dxfId="2" priority="3" operator="lessThan">
      <formula>2</formula>
    </cfRule>
  </conditionalFormatting>
  <conditionalFormatting sqref="V8:Y8">
    <cfRule type="cellIs" dxfId="1" priority="2" operator="equal">
      <formula>"Nej"</formula>
    </cfRule>
  </conditionalFormatting>
  <conditionalFormatting sqref="V17:Y17">
    <cfRule type="cellIs" dxfId="0" priority="1" operator="equal">
      <formula>"Nej"</formula>
    </cfRule>
  </conditionalFormatting>
  <pageMargins left="0.7" right="0.7" top="0.75" bottom="0.75" header="0.3" footer="0.3"/>
  <pageSetup paperSize="9"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2</vt:i4>
      </vt:variant>
    </vt:vector>
  </HeadingPairs>
  <TitlesOfParts>
    <vt:vector size="2" baseType="lpstr">
      <vt:lpstr>svar</vt:lpstr>
      <vt:lpstr>måluppfyllelse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Anundi Daniel</cp:lastModifiedBy>
  <dcterms:modified xsi:type="dcterms:W3CDTF">2024-06-19T09:25:19Z</dcterms:modified>
  <cp:category/>
</cp:coreProperties>
</file>